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XYZ анализ" sheetId="1" r:id="rId1"/>
    <sheet name="Результаты анализа" sheetId="2" r:id="rId2"/>
    <sheet name="Методика" sheetId="3" r:id="rId3"/>
  </sheets>
  <definedNames>
    <definedName name="OLE_LINK1" localSheetId="2">'Методика'!$A$16</definedName>
  </definedNames>
  <calcPr fullCalcOnLoad="1"/>
</workbook>
</file>

<file path=xl/sharedStrings.xml><?xml version="1.0" encoding="utf-8"?>
<sst xmlns="http://schemas.openxmlformats.org/spreadsheetml/2006/main" count="454" uniqueCount="276">
  <si>
    <t>ВСЕГО по поставщикам</t>
  </si>
  <si>
    <t>Поставщик 1</t>
  </si>
  <si>
    <t>Поставщик 2</t>
  </si>
  <si>
    <t>Поставщик 3</t>
  </si>
  <si>
    <t>Поставщик 4</t>
  </si>
  <si>
    <t>Поставщик 5</t>
  </si>
  <si>
    <t>Поставщик 6</t>
  </si>
  <si>
    <t>Поставщик 7</t>
  </si>
  <si>
    <t>Поставщик 8</t>
  </si>
  <si>
    <t>Поставщик 9</t>
  </si>
  <si>
    <t>Поставщик 10</t>
  </si>
  <si>
    <t>Поставщик 11</t>
  </si>
  <si>
    <t>Поставщик 12</t>
  </si>
  <si>
    <t>Поставщик 13</t>
  </si>
  <si>
    <t>Поставщик 14</t>
  </si>
  <si>
    <t>Поставщик 15</t>
  </si>
  <si>
    <t>Поставщик 16</t>
  </si>
  <si>
    <t>Поставщик 17</t>
  </si>
  <si>
    <t>Поставщик 18</t>
  </si>
  <si>
    <t>Поставщик 19</t>
  </si>
  <si>
    <t>Поставщик 20</t>
  </si>
  <si>
    <t>Поставщик 21</t>
  </si>
  <si>
    <t>Поставщик 22</t>
  </si>
  <si>
    <t>Поставщик 23</t>
  </si>
  <si>
    <t>Поставщик 24</t>
  </si>
  <si>
    <t>Поставщик 25</t>
  </si>
  <si>
    <t>Поставщик 26</t>
  </si>
  <si>
    <t>Поставщик 27</t>
  </si>
  <si>
    <t>Поставщик 28</t>
  </si>
  <si>
    <t>Поставщик 29</t>
  </si>
  <si>
    <t>Поставщик 30</t>
  </si>
  <si>
    <t>Поставщик 31</t>
  </si>
  <si>
    <t>Поставщик 32</t>
  </si>
  <si>
    <t>Поставщик 33</t>
  </si>
  <si>
    <t>Поставщик 34</t>
  </si>
  <si>
    <t>Поставщик 35</t>
  </si>
  <si>
    <t>Поставщик 36</t>
  </si>
  <si>
    <t>Поставщик 37</t>
  </si>
  <si>
    <t>Поставщик 38</t>
  </si>
  <si>
    <t>Поставщик 39</t>
  </si>
  <si>
    <t>Поставщик 40</t>
  </si>
  <si>
    <t>Поставщик 41</t>
  </si>
  <si>
    <t>Поставщик 42</t>
  </si>
  <si>
    <t>Поставщик 43</t>
  </si>
  <si>
    <t>Поставщик 44</t>
  </si>
  <si>
    <t>Поставщик 45</t>
  </si>
  <si>
    <t>Поставщик 46</t>
  </si>
  <si>
    <t>Поставщик 47</t>
  </si>
  <si>
    <t>Поставщик 48</t>
  </si>
  <si>
    <t>Поставщик 49</t>
  </si>
  <si>
    <t>Поставщик 50</t>
  </si>
  <si>
    <t>Поставщик 51</t>
  </si>
  <si>
    <t>Поставщик 52</t>
  </si>
  <si>
    <t>Поставщик 53</t>
  </si>
  <si>
    <t>Поставщик 54</t>
  </si>
  <si>
    <t>Поставщик 55</t>
  </si>
  <si>
    <t>Поставщик 56</t>
  </si>
  <si>
    <t>Поставщик 57</t>
  </si>
  <si>
    <t>Поставщик 58</t>
  </si>
  <si>
    <t>Поставщик 59</t>
  </si>
  <si>
    <t>Поставщик 60</t>
  </si>
  <si>
    <t>Поставщик 61</t>
  </si>
  <si>
    <t>Поставщик 62</t>
  </si>
  <si>
    <t>Поставщик 63</t>
  </si>
  <si>
    <t>Поставщик 64</t>
  </si>
  <si>
    <t>Поставщик 65</t>
  </si>
  <si>
    <t>Поставщик 66</t>
  </si>
  <si>
    <t>Поставщик 67</t>
  </si>
  <si>
    <t>Поставщик 68</t>
  </si>
  <si>
    <t>Поставщик 69</t>
  </si>
  <si>
    <t>Поставщик 70</t>
  </si>
  <si>
    <t>Поставщик 71</t>
  </si>
  <si>
    <t>Поставщик 72</t>
  </si>
  <si>
    <t>Поставщик 73</t>
  </si>
  <si>
    <t>Поставщик 74</t>
  </si>
  <si>
    <t>Поставщик 75</t>
  </si>
  <si>
    <t>Поставщик 76</t>
  </si>
  <si>
    <t>Поставщик 77</t>
  </si>
  <si>
    <t>Поставщик 78</t>
  </si>
  <si>
    <t>Поставщик 79</t>
  </si>
  <si>
    <t>Поставщик 80</t>
  </si>
  <si>
    <t>Поставщик 81</t>
  </si>
  <si>
    <t>Поставщик 82</t>
  </si>
  <si>
    <t>Поставщик 83</t>
  </si>
  <si>
    <t>Поставщик 84</t>
  </si>
  <si>
    <t>Поставщик 85</t>
  </si>
  <si>
    <t>Поставщик 86</t>
  </si>
  <si>
    <t>Поставщик 87</t>
  </si>
  <si>
    <t>Поставщик 88</t>
  </si>
  <si>
    <t>Поставщик 89</t>
  </si>
  <si>
    <t>Поставщик 90</t>
  </si>
  <si>
    <t>Поставщик 91</t>
  </si>
  <si>
    <t>Поставщик 92</t>
  </si>
  <si>
    <t>Поставщик 93</t>
  </si>
  <si>
    <t>Поставщик 94</t>
  </si>
  <si>
    <t>Поставщик 95</t>
  </si>
  <si>
    <t>Поставщик 96</t>
  </si>
  <si>
    <t>Поставщик 97</t>
  </si>
  <si>
    <t>Поставщик 98</t>
  </si>
  <si>
    <t>Поставщик 99</t>
  </si>
  <si>
    <t>Поставщик 100</t>
  </si>
  <si>
    <t>Поставщик 101</t>
  </si>
  <si>
    <t>Поставщик 102</t>
  </si>
  <si>
    <t>Поставщик 103</t>
  </si>
  <si>
    <t>Поставщик 104</t>
  </si>
  <si>
    <t>Поставщик 105</t>
  </si>
  <si>
    <t>Поставщик 106</t>
  </si>
  <si>
    <t>Поставщик 107</t>
  </si>
  <si>
    <t>Поставщик 108</t>
  </si>
  <si>
    <t>Поставщик 109</t>
  </si>
  <si>
    <t>Поставщик 110</t>
  </si>
  <si>
    <t>Поставщик 111</t>
  </si>
  <si>
    <t>Поставщик 112</t>
  </si>
  <si>
    <t>Поставщик 113</t>
  </si>
  <si>
    <t>Поставщик 114</t>
  </si>
  <si>
    <t>Поставщик 115</t>
  </si>
  <si>
    <t>Поставщик 116</t>
  </si>
  <si>
    <t>Поставщик 117</t>
  </si>
  <si>
    <t>Поставщик 118</t>
  </si>
  <si>
    <t>Поставщик 119</t>
  </si>
  <si>
    <t>Поставщик 120</t>
  </si>
  <si>
    <t>Поставщик 121</t>
  </si>
  <si>
    <t>Поставщик 122</t>
  </si>
  <si>
    <t>Поставщик 123</t>
  </si>
  <si>
    <t>Поставщик 124</t>
  </si>
  <si>
    <t>Поставщик 125</t>
  </si>
  <si>
    <t>Поставщик 126</t>
  </si>
  <si>
    <t>Поставщик 127</t>
  </si>
  <si>
    <t>Поставщик 128</t>
  </si>
  <si>
    <t>Поставщик 129</t>
  </si>
  <si>
    <t>Поставщик 130</t>
  </si>
  <si>
    <t>Поставщик 131</t>
  </si>
  <si>
    <t>Поставщик 132</t>
  </si>
  <si>
    <t>Поставщик 133</t>
  </si>
  <si>
    <t>Поставщик 134</t>
  </si>
  <si>
    <t>Поставщик 135</t>
  </si>
  <si>
    <t>Поставщик 136</t>
  </si>
  <si>
    <t>Поставщик 137</t>
  </si>
  <si>
    <t>Поставщик 138</t>
  </si>
  <si>
    <t>Поставщик 139</t>
  </si>
  <si>
    <t>Поставщик 140</t>
  </si>
  <si>
    <t>Поставщик 141</t>
  </si>
  <si>
    <t>Поставщик 142</t>
  </si>
  <si>
    <t>Поставщик 143</t>
  </si>
  <si>
    <t>Поставщик 144</t>
  </si>
  <si>
    <t>Поставщик 145</t>
  </si>
  <si>
    <t>Поставщик 146</t>
  </si>
  <si>
    <t>Поставщик 147</t>
  </si>
  <si>
    <t>Поставщик 148</t>
  </si>
  <si>
    <t>Поставщик 149</t>
  </si>
  <si>
    <t>Поставщик 150</t>
  </si>
  <si>
    <t>Поставщик 151</t>
  </si>
  <si>
    <t>Поставщик 152</t>
  </si>
  <si>
    <t>Поставщик 153</t>
  </si>
  <si>
    <t>Поставщик 154</t>
  </si>
  <si>
    <t>Поставщик 155</t>
  </si>
  <si>
    <t>Поставщик 156</t>
  </si>
  <si>
    <t>Поставщик 157</t>
  </si>
  <si>
    <t>Поставщик 158</t>
  </si>
  <si>
    <t>Поставщик 159</t>
  </si>
  <si>
    <t>Поставщик 160</t>
  </si>
  <si>
    <t>Поставщик 161</t>
  </si>
  <si>
    <t>Поставщик 162</t>
  </si>
  <si>
    <t>Поставщик 163</t>
  </si>
  <si>
    <t>Поставщик 164</t>
  </si>
  <si>
    <t>Поставщик 165</t>
  </si>
  <si>
    <t>Поставщик 166</t>
  </si>
  <si>
    <t>Поставщик 167</t>
  </si>
  <si>
    <t>Поставщик 168</t>
  </si>
  <si>
    <t>Поставщик 169</t>
  </si>
  <si>
    <t>№ поставщика</t>
  </si>
  <si>
    <t>Наименование поставщика</t>
  </si>
  <si>
    <t>Объем продаж за январь</t>
  </si>
  <si>
    <t>Объем продаж за февраль</t>
  </si>
  <si>
    <t>Объем продаж за март</t>
  </si>
  <si>
    <t>Объем продаж</t>
  </si>
  <si>
    <t>Итого</t>
  </si>
  <si>
    <t>Доля</t>
  </si>
  <si>
    <t>Количество поставщиков</t>
  </si>
  <si>
    <t>ИТОГО за 1 квартал</t>
  </si>
  <si>
    <t>Среднее значение</t>
  </si>
  <si>
    <t>Значение подкоренного выражаения</t>
  </si>
  <si>
    <t>1 вариант расчета</t>
  </si>
  <si>
    <t>2 вариант</t>
  </si>
  <si>
    <t>3 вариант</t>
  </si>
  <si>
    <t>Коэффициент относительной вариации</t>
  </si>
  <si>
    <t>По скольким периодам проводился расчет</t>
  </si>
  <si>
    <t xml:space="preserve">XYZ группа </t>
  </si>
  <si>
    <t>X</t>
  </si>
  <si>
    <t>Y</t>
  </si>
  <si>
    <t>Z</t>
  </si>
  <si>
    <t>Группа Z</t>
  </si>
  <si>
    <t>Группа Y</t>
  </si>
  <si>
    <t>Группа X</t>
  </si>
  <si>
    <t>Данные методы анализа вызывают большой интерес у представителей бизнеса. Специально для Вас, я размещаю методики анализа с небольшими комментариями по поводу их применения. Если что-то не понятно - пишите. Разъясню. Изменю. Помогу.</t>
  </si>
  <si>
    <t>Роман Бодряков.</t>
  </si>
  <si>
    <t>mail@rombcons.ru</t>
  </si>
  <si>
    <t>Семинар на тему ABC и XYZ</t>
  </si>
  <si>
    <t>Методика проведения АВС анализа</t>
  </si>
  <si>
    <t xml:space="preserve">Идея метода АВС анализа строится на основании принципа Парето: «за большинство возможных результатов отвечает относительно небольшое число причин», в настоящий момент более известного как «правило - 20 на 80». </t>
  </si>
  <si>
    <t xml:space="preserve">Данный метод анализа получил большое развитие, благодаря своей универсальности и эффективности. Результатом АВС анализа является группировка объектов по степени влияния на общий результат. </t>
  </si>
  <si>
    <t>Пример таблицы MS Excel (упакован в формат Zip 19Kb) по проведению анализа АВС. Исходными данными являются результаты деятельности региональной розничной сети за 1 квартал 2002 года.</t>
  </si>
  <si>
    <r>
      <t>Первый шаг:</t>
    </r>
    <r>
      <rPr>
        <sz val="10"/>
        <rFont val="Verdana"/>
        <family val="2"/>
      </rPr>
      <t xml:space="preserve"> Определить объекты анализа</t>
    </r>
  </si>
  <si>
    <t>Клиент, Поставщик, Товарная группа/подгруппа, Номенклатурная единица, и т.п.</t>
  </si>
  <si>
    <r>
      <t>Второй шаг:</t>
    </r>
    <r>
      <rPr>
        <sz val="10"/>
        <rFont val="Verdana"/>
        <family val="2"/>
      </rPr>
      <t xml:space="preserve"> Определить параметр, по которому будет проводиться анализ объекта</t>
    </r>
  </si>
  <si>
    <t>Средний товарный запас, руб.; Объем продаж, руб.; Доход, руб.; Количество единиц продаж, шт.; Количество заказов, шт. и т.п.</t>
  </si>
  <si>
    <r>
      <t>Третий шаг:</t>
    </r>
    <r>
      <rPr>
        <sz val="10"/>
        <rFont val="Verdana"/>
        <family val="2"/>
      </rPr>
      <t xml:space="preserve"> Сортировка объектов анализа в порядке убывания значения параметра.</t>
    </r>
  </si>
  <si>
    <r>
      <t>Четвертый шаг:</t>
    </r>
    <r>
      <rPr>
        <sz val="10"/>
        <rFont val="Verdana"/>
        <family val="2"/>
      </rPr>
      <t xml:space="preserve"> Определение групп А, В и С.</t>
    </r>
  </si>
  <si>
    <t>Для определения принадлежности выбранного объекта к группе необходимо:</t>
  </si>
  <si>
    <t>1. Рассчитать долю параметра от общей суммы параметров выбранных объектов</t>
  </si>
  <si>
    <t>2. Рассчитать эту долю с накопительным итогом.</t>
  </si>
  <si>
    <t>3. Присвоить значения групп выбранным объектам.</t>
  </si>
  <si>
    <t>Рекомендуемое распределение:</t>
  </si>
  <si>
    <r>
      <t xml:space="preserve">            </t>
    </r>
    <r>
      <rPr>
        <b/>
        <sz val="10"/>
        <rFont val="Verdana"/>
        <family val="2"/>
      </rPr>
      <t>Группа А</t>
    </r>
    <r>
      <rPr>
        <sz val="10"/>
        <rFont val="Verdana"/>
        <family val="2"/>
      </rPr>
      <t xml:space="preserve"> – объекты,  сумма долей с накопительным итогом которых, составляет первые 50 % от общей суммы параметров.</t>
    </r>
  </si>
  <si>
    <r>
      <t xml:space="preserve">            </t>
    </r>
    <r>
      <rPr>
        <b/>
        <sz val="10"/>
        <rFont val="Verdana"/>
        <family val="2"/>
      </rPr>
      <t>Группа В</t>
    </r>
    <r>
      <rPr>
        <sz val="10"/>
        <rFont val="Verdana"/>
        <family val="2"/>
      </rPr>
      <t xml:space="preserve"> – следующие за группой А объекты,  сумма долей с накопительным итогом которых, составляет от 50 % до 80 % от общей суммы параметров.</t>
    </r>
  </si>
  <si>
    <r>
      <t xml:space="preserve">            </t>
    </r>
    <r>
      <rPr>
        <b/>
        <sz val="10"/>
        <rFont val="Verdana"/>
        <family val="2"/>
      </rPr>
      <t>Группа С</t>
    </r>
    <r>
      <rPr>
        <sz val="10"/>
        <rFont val="Verdana"/>
        <family val="2"/>
      </rPr>
      <t xml:space="preserve"> – оставшиеся объекты,  сумма долей с накопительным итогом которых, составляет от 80 % до 100 % от общей суммы параметров.</t>
    </r>
  </si>
  <si>
    <t>Общие рекомендации:</t>
  </si>
  <si>
    <t>Настоятельно рекомендую творчески подойти определению объектов и параметров анализа. Не бойтесь экспериментировать. Сгруппировав товар по одному параметру, сопоставьте полученный результат  с другими параметрами. Группа С может приносить Вам 20% дохода, составлять 50% товарного запаса и занимать  80% площади склада.</t>
  </si>
  <si>
    <t>Пример:</t>
  </si>
  <si>
    <t xml:space="preserve">АВС анализ товаров по объему продаж показывает, какие товары обеспечивают 80% оборота Компании. Проанализируйте те же товары,  но по количеству единиц  (или количеству заказов по ним) и в результате Вы получите 20% товаров покупаемые 80% клиентов, а это уже привлекательность товара для клиента и товарооборот Компании. Этот же результат можно использовать при планировании  размещения товара на складе или в торговом зале магазина. Анализ товаров по доходу покажет, на чем Вы зарабатываете деньги, аналогичный анализ по затратам позволит понять куда Вы их тратите. </t>
  </si>
  <si>
    <t xml:space="preserve">Если Вы занимаетесь продажей кафельной плитки или одежды, и Вам сложно собрать данные по номенклатурным позициям, сделайте анализ по коллекция, а затем внутри коллекции.. </t>
  </si>
  <si>
    <r>
      <t xml:space="preserve">Важно: </t>
    </r>
    <r>
      <rPr>
        <i/>
        <sz val="10"/>
        <rFont val="Verdana"/>
        <family val="2"/>
      </rPr>
      <t xml:space="preserve">Помните, непродуманное сокращение товаров группы С (20% дохода компании) приведет к тому, что через некоторое время оставшиеся товары распределятся по тому же закону, но общий результат  вашей деятельности для компании может  снизиться на 50%. </t>
    </r>
  </si>
  <si>
    <t>Методика проведения XYZ анализа</t>
  </si>
  <si>
    <t>Основная идея XYZ анализа состоит в группировании объектов анализа по мере однородности анализируемых параметров (по коэффициенту вариации).</t>
  </si>
  <si>
    <t>Формула для расчета коэффициента вариации:</t>
  </si>
  <si>
    <t xml:space="preserve">    , где   </t>
  </si>
  <si>
    <r>
      <t> х</t>
    </r>
    <r>
      <rPr>
        <i/>
        <vertAlign val="subscript"/>
        <sz val="10"/>
        <rFont val="Verdana"/>
        <family val="2"/>
      </rPr>
      <t xml:space="preserve">i </t>
    </r>
    <r>
      <rPr>
        <i/>
        <sz val="10"/>
        <rFont val="Verdana"/>
        <family val="2"/>
      </rPr>
      <t>— </t>
    </r>
    <r>
      <rPr>
        <sz val="10"/>
        <rFont val="Verdana"/>
        <family val="2"/>
      </rPr>
      <t>значение параметра по оцениваемому объекту за</t>
    </r>
    <r>
      <rPr>
        <i/>
        <sz val="10"/>
        <rFont val="Verdana"/>
        <family val="2"/>
      </rPr>
      <t xml:space="preserve"> i-</t>
    </r>
    <r>
      <rPr>
        <sz val="10"/>
        <rFont val="Verdana"/>
        <family val="2"/>
      </rPr>
      <t>тый период,</t>
    </r>
  </si>
  <si>
    <r>
      <t>х</t>
    </r>
    <r>
      <rPr>
        <i/>
        <vertAlign val="subscript"/>
        <sz val="10"/>
        <rFont val="Verdana"/>
        <family val="2"/>
      </rPr>
      <t xml:space="preserve">  </t>
    </r>
    <r>
      <rPr>
        <sz val="10"/>
        <rFont val="Verdana"/>
        <family val="2"/>
      </rPr>
      <t>— среднее значение параметра по оцениваемому объекту анализа,</t>
    </r>
  </si>
  <si>
    <r>
      <t>n  — </t>
    </r>
    <r>
      <rPr>
        <sz val="10"/>
        <rFont val="Verdana"/>
        <family val="2"/>
      </rPr>
      <t>число периодов.</t>
    </r>
  </si>
  <si>
    <t xml:space="preserve">Значение квадратного корня есть не что иное, как стандартное отклонение вариационного ряда. Чем больше значение стандартного отклонения, тем дальше от среднеарифметического значения находятся анализируемые значения. Стандартное отклонение - это абсолютная мера рассеивания вариантов ряда. Если стандартное отклонение равно 20, то при среднеарифметических значениях 100 и 100 000 это будет иметь совершенно разный смысл. Поэтому, при сравнении вариационных рядов между собой используют  коэффициент вариации.   Коэффициенты вариации 20% и 0,2% позволяют понять, что во втором случае значения анализируемых параметров значительно меньше отличаются от среднеарифметического значения. </t>
  </si>
  <si>
    <t>Пример таблицы MS Excel (упакован в формат Zip 26Kb) по проведению анализа XYZ. Исходными данными являются результаты деятельности региональной розничной сети за 1 квартал 2002 года.</t>
  </si>
  <si>
    <r>
      <t> </t>
    </r>
    <r>
      <rPr>
        <b/>
        <sz val="10"/>
        <rFont val="Verdana"/>
        <family val="2"/>
      </rPr>
      <t>Первый шаг:</t>
    </r>
    <r>
      <rPr>
        <sz val="10"/>
        <rFont val="Verdana"/>
        <family val="2"/>
      </rPr>
      <t xml:space="preserve"> Определить объекты анализа</t>
    </r>
  </si>
  <si>
    <t>Средний товарный запас, руб.; Объем продаж, руб.; Доход, руб.; Количество единиц продаж, шт.; Количество заказов, шт., и т.п.</t>
  </si>
  <si>
    <r>
      <t>Третий шаг:</t>
    </r>
    <r>
      <rPr>
        <sz val="10"/>
        <rFont val="Verdana"/>
        <family val="2"/>
      </rPr>
      <t xml:space="preserve"> Определить период и количество периодов, по которым будет проводиться анализ.</t>
    </r>
  </si>
  <si>
    <t>Неделя, Декада, Месяц, Квартал/Сезон, Полугодие, Год</t>
  </si>
  <si>
    <t xml:space="preserve">Данный метод анализа имеет смысл, если количество анализируемых периодов больше трех, чем больше количество периодов , тем более показательными будут результаты. При этом сам период должен быть не меньше чем горизонт планирования принятый в Вашей компании. </t>
  </si>
  <si>
    <r>
      <t>Например:</t>
    </r>
    <r>
      <rPr>
        <i/>
        <sz val="10"/>
        <rFont val="Verdana"/>
        <family val="2"/>
      </rPr>
      <t xml:space="preserve"> Анализ продаж молока и хлеба в розничном магазине можно проводить по сумме продаж за неделю. Поставки осуществляются каждый день, продажи тоже. Но если сопоставить между собой продажи молока и водки Абсолют (которую заказывают раз в месяц и продают 1 бутылку в 2 недели ), то результат будет менее показательный. При таком периоде 99% ассортимента магазина попадут в категорию «Z», 1% в категорию «Y», и какой можно сделать вывод? Вы работе в экстремальных условиях на непрогнозируемом рынке? В данном случае оптимально будет провести анализ по ежемесячным продажам. </t>
    </r>
  </si>
  <si>
    <t xml:space="preserve">Более интересная ситуация возникает при анализе продаж и товарных запасов в компаниях, торгующих бытовой техникой, строительными материалами, запасными частями для автомобилей и т.п. Финансовый план в компании часто составляется на месяц, а реально необходимый горизонт планирования должен быть на полгода. Анализ данных с периодом  меньше чем  квартал просто не имеет смысла. Все товары попадают в категорию « Z». </t>
  </si>
  <si>
    <r>
      <t>Четвертый шаг:</t>
    </r>
    <r>
      <rPr>
        <sz val="10"/>
        <rFont val="Verdana"/>
        <family val="2"/>
      </rPr>
      <t xml:space="preserve"> Определить коэффициент вариации для каждого объекта анализа.</t>
    </r>
  </si>
  <si>
    <t>Формула коэффициента вариации:</t>
  </si>
  <si>
    <t xml:space="preserve">     где,      </t>
  </si>
  <si>
    <r>
      <t>х</t>
    </r>
    <r>
      <rPr>
        <i/>
        <vertAlign val="subscript"/>
        <sz val="10"/>
        <rFont val="Verdana"/>
        <family val="2"/>
      </rPr>
      <t xml:space="preserve">i </t>
    </r>
    <r>
      <rPr>
        <i/>
        <sz val="10"/>
        <rFont val="Verdana"/>
        <family val="2"/>
      </rPr>
      <t>— </t>
    </r>
    <r>
      <rPr>
        <sz val="10"/>
        <rFont val="Verdana"/>
        <family val="2"/>
      </rPr>
      <t>значение параметра по оцениваемому объекту за</t>
    </r>
    <r>
      <rPr>
        <i/>
        <sz val="10"/>
        <rFont val="Verdana"/>
        <family val="2"/>
      </rPr>
      <t xml:space="preserve"> i-</t>
    </r>
    <r>
      <rPr>
        <sz val="10"/>
        <rFont val="Verdana"/>
        <family val="2"/>
      </rPr>
      <t>тый период,</t>
    </r>
  </si>
  <si>
    <r>
      <t xml:space="preserve">х </t>
    </r>
    <r>
      <rPr>
        <sz val="10"/>
        <rFont val="Verdana"/>
        <family val="2"/>
      </rPr>
      <t>— среднее значение параметра по оцениваемому объекту анализа,</t>
    </r>
  </si>
  <si>
    <r>
      <t xml:space="preserve">n — </t>
    </r>
    <r>
      <rPr>
        <sz val="10"/>
        <rFont val="Verdana"/>
        <family val="2"/>
      </rPr>
      <t>число периодов.</t>
    </r>
  </si>
  <si>
    <t>1. Не пытайтесь написать всю формулу в одной ячейке, разбейте формулу на несколько ячеек.</t>
  </si>
  <si>
    <r>
      <t>2. Возведение в квадрат -  </t>
    </r>
    <r>
      <rPr>
        <sz val="10"/>
        <rFont val="Verdana"/>
        <family val="2"/>
      </rPr>
      <t>^2</t>
    </r>
    <r>
      <rPr>
        <i/>
        <sz val="10"/>
        <rFont val="Verdana"/>
        <family val="2"/>
      </rPr>
      <t xml:space="preserve">, извлечение корня - </t>
    </r>
    <r>
      <rPr>
        <sz val="10"/>
        <rFont val="Verdana"/>
        <family val="2"/>
      </rPr>
      <t>^0,5</t>
    </r>
  </si>
  <si>
    <r>
      <t xml:space="preserve">Пример </t>
    </r>
    <r>
      <rPr>
        <i/>
        <sz val="10"/>
        <rFont val="Verdana"/>
        <family val="2"/>
      </rPr>
      <t>формулы подкоренного выражения =((</t>
    </r>
    <r>
      <rPr>
        <sz val="10"/>
        <rFont val="Verdana"/>
        <family val="2"/>
      </rPr>
      <t>C3-G3)^2+(D3-G3)^2+(E3-G3)^2)/3,</t>
    </r>
  </si>
  <si>
    <r>
      <t xml:space="preserve">Затем  извлечение корня и деление на среднее значение - </t>
    </r>
    <r>
      <rPr>
        <sz val="10"/>
        <rFont val="Verdana"/>
        <family val="2"/>
      </rPr>
      <t>=H3^0,5/G3</t>
    </r>
  </si>
  <si>
    <t>3. Обратите особое внимание на объекты анализа, у которых есть периоды с нолевыми значениями. Либо исключите их из анализа, либо измените формулу расчета коэффициента вариации.</t>
  </si>
  <si>
    <t>Рекомендации для продвинутых пользователей:</t>
  </si>
  <si>
    <r>
      <t xml:space="preserve">В MS Excel есть пара стандартных формул значительно облегчающих жизнь: </t>
    </r>
    <r>
      <rPr>
        <sz val="10"/>
        <rFont val="Verdana"/>
        <family val="2"/>
      </rPr>
      <t>=КВАДРОТКЛ(ряд до 30 значений)</t>
    </r>
    <r>
      <rPr>
        <i/>
        <sz val="10"/>
        <rFont val="Verdana"/>
        <family val="2"/>
      </rPr>
      <t xml:space="preserve"> – это числитель подкоренного выражения </t>
    </r>
  </si>
  <si>
    <r>
      <t xml:space="preserve">Вся формула примет вид: </t>
    </r>
    <r>
      <rPr>
        <sz val="10"/>
        <rFont val="Verdana"/>
        <family val="2"/>
      </rPr>
      <t>=(КВАДРОТКЛ(C3:E3)/СРЗНАЧ(C3:E3))^0,5/ СРЗНАЧ(C3:E3)</t>
    </r>
  </si>
  <si>
    <r>
      <t xml:space="preserve">и </t>
    </r>
    <r>
      <rPr>
        <sz val="10"/>
        <rFont val="Verdana"/>
        <family val="2"/>
      </rPr>
      <t>= ДИСПР(ряд до 30 значений)</t>
    </r>
    <r>
      <rPr>
        <i/>
        <sz val="10"/>
        <rFont val="Verdana"/>
        <family val="2"/>
      </rPr>
      <t xml:space="preserve"> – это все подкоренное выражение.</t>
    </r>
  </si>
  <si>
    <t>Теперь формула станет совсем компактной:</t>
  </si>
  <si>
    <r>
      <t>=</t>
    </r>
    <r>
      <rPr>
        <b/>
        <sz val="10"/>
        <color indexed="10"/>
        <rFont val="Verdana"/>
        <family val="2"/>
      </rPr>
      <t>ДИСПР(C3:E3)^0,5/СРЗНАЧ(C3:E3)</t>
    </r>
  </si>
  <si>
    <t>Самый простой вариант:</t>
  </si>
  <si>
    <r>
      <t>СТАНДОТКЛОНПА(</t>
    </r>
    <r>
      <rPr>
        <b/>
        <sz val="10"/>
        <color indexed="10"/>
        <rFont val="Verdana"/>
        <family val="2"/>
      </rPr>
      <t>C3:E3</t>
    </r>
    <r>
      <rPr>
        <b/>
        <sz val="10"/>
        <color indexed="10"/>
        <rFont val="Arial Cyr"/>
        <family val="0"/>
      </rPr>
      <t>)</t>
    </r>
    <r>
      <rPr>
        <b/>
        <sz val="10"/>
        <color indexed="10"/>
        <rFont val="Verdana"/>
        <family val="2"/>
      </rPr>
      <t>/СРЗНАЧ(C3:E3)</t>
    </r>
  </si>
  <si>
    <r>
      <t>Обратите особое внимание</t>
    </r>
    <r>
      <rPr>
        <i/>
        <sz val="10"/>
        <rFont val="Verdana"/>
        <family val="2"/>
      </rPr>
      <t xml:space="preserve"> на наличие нолей в ячейках. Если в ячейке забит ноль, то эта ячейка учитывается как значимая. Если ячейка пустая, то она не учитывается в расчете. В случае если ноль – это объективное значение данного параметра,  его нужно оставить. Если товар появился в анализируемый период, то ячейку можно сделать пустой и тогда в расчет попадут только нужные периоды. Другими словами, у Вас появляется возможность не переписывая всю формулу, изменять значение  -n (количество периодов)</t>
    </r>
  </si>
  <si>
    <r>
      <t>Очень удобно</t>
    </r>
    <r>
      <rPr>
        <i/>
        <sz val="10"/>
        <rFont val="Verdana"/>
        <family val="2"/>
      </rPr>
      <t xml:space="preserve">, для справки, добавить ячейку с формулой - </t>
    </r>
    <r>
      <rPr>
        <sz val="10"/>
        <rFont val="Verdana"/>
        <family val="2"/>
      </rPr>
      <t>=СЧЁТ(D3:F3)</t>
    </r>
    <r>
      <rPr>
        <i/>
        <sz val="10"/>
        <rFont val="Verdana"/>
        <family val="2"/>
      </rPr>
      <t>, и получить справочную информацию по скольким периодам рассчитано значение данного коэффициента вариации.</t>
    </r>
  </si>
  <si>
    <r>
      <t>Надеюсь,</t>
    </r>
    <r>
      <rPr>
        <i/>
        <sz val="10"/>
        <rFont val="Verdana"/>
        <family val="2"/>
      </rPr>
      <t xml:space="preserve"> это облегчит Вам проведение XYZ – анализа. </t>
    </r>
  </si>
  <si>
    <r>
      <t>Пятый шаг:</t>
    </r>
    <r>
      <rPr>
        <sz val="10"/>
        <rFont val="Verdana"/>
        <family val="2"/>
      </rPr>
      <t xml:space="preserve"> Отсортировать объекты анализа по возрастанию значения коэффициента вариации.</t>
    </r>
  </si>
  <si>
    <r>
      <t> </t>
    </r>
    <r>
      <rPr>
        <b/>
        <sz val="10"/>
        <rFont val="Verdana"/>
        <family val="2"/>
      </rPr>
      <t>Шестой шаг:</t>
    </r>
    <r>
      <rPr>
        <sz val="10"/>
        <rFont val="Verdana"/>
        <family val="2"/>
      </rPr>
      <t xml:space="preserve"> Определение групп X, Y и Z.</t>
    </r>
  </si>
  <si>
    <r>
      <t xml:space="preserve">     </t>
    </r>
    <r>
      <rPr>
        <b/>
        <sz val="10"/>
        <rFont val="Verdana"/>
        <family val="2"/>
      </rPr>
      <t>Группа X</t>
    </r>
    <r>
      <rPr>
        <sz val="10"/>
        <rFont val="Verdana"/>
        <family val="2"/>
      </rPr>
      <t xml:space="preserve"> – объекты,  коэффициент вариации значение по которым не превышает 10%. </t>
    </r>
  </si>
  <si>
    <r>
      <t xml:space="preserve">     </t>
    </r>
    <r>
      <rPr>
        <b/>
        <sz val="10"/>
        <rFont val="Verdana"/>
        <family val="2"/>
      </rPr>
      <t>Группа Y</t>
    </r>
    <r>
      <rPr>
        <sz val="10"/>
        <rFont val="Verdana"/>
        <family val="2"/>
      </rPr>
      <t xml:space="preserve"> – объекты,  коэффициент вариации по которым составляет 10% - 25%.</t>
    </r>
  </si>
  <si>
    <r>
      <t xml:space="preserve">     </t>
    </r>
    <r>
      <rPr>
        <b/>
        <sz val="10"/>
        <rFont val="Verdana"/>
        <family val="2"/>
      </rPr>
      <t>Группа Z</t>
    </r>
    <r>
      <rPr>
        <sz val="10"/>
        <rFont val="Verdana"/>
        <family val="2"/>
      </rPr>
      <t xml:space="preserve"> – объекты,  коэффициент вариации по которым превышает 25%.</t>
    </r>
  </si>
  <si>
    <t>Совмещение результатов АВС и XYZ анализа</t>
  </si>
  <si>
    <t> Пример таблицы MS Excel (упакован в формат Zip 52Kb) по совмещению АВС и XYZ анализов. Исходными данными являются результаты деятельности региональной розничной сети за 1 квартал 2002 года.</t>
  </si>
  <si>
    <r>
      <t>Первый шаг:</t>
    </r>
    <r>
      <rPr>
        <sz val="10"/>
        <rFont val="Verdana"/>
        <family val="2"/>
      </rPr>
      <t xml:space="preserve"> Провести АВС анализ</t>
    </r>
  </si>
  <si>
    <t>Перед началом АВС анализа, создайте индексное поле, т.е. ячейку, содержащую нумерацию, которая не изменяется при сортировках. По окончании анализа «внедрите» значения. Скопируйте ячейки содержащие формулы и воспользуйтесь:  меню «Правка», «Специальная вставка…», «Вставить, Значения».</t>
  </si>
  <si>
    <r>
      <t>Второй шаг:</t>
    </r>
    <r>
      <rPr>
        <sz val="10"/>
        <rFont val="Verdana"/>
        <family val="2"/>
      </rPr>
      <t xml:space="preserve"> Провести XYZ анализ</t>
    </r>
  </si>
  <si>
    <t xml:space="preserve">Перед началом XYZ анализа, создайте индексное поле такое же, как в АВС анализе (или делайте оба анализа в одном файле), т.е. ячейку, содержащую нумерацию, которая не изменяется при сортировках. По окончании анализа можете «внедрить» значения, но это не обязательно. </t>
  </si>
  <si>
    <r>
      <t>Третий шаг:</t>
    </r>
    <r>
      <rPr>
        <sz val="10"/>
        <rFont val="Verdana"/>
        <family val="2"/>
      </rPr>
      <t xml:space="preserve"> Совместить полученные результаты</t>
    </r>
  </si>
  <si>
    <t xml:space="preserve">Наиболее простой вариант совмещения, это отсортировать оба файла с результатами анализа по индексному полю, затем скопировать столбец с группами из одного файла в другой. Лучше из XYZ в АВС, так как фактическое значение доли оборота объекта имеет больше практического смысла, чем коэффициент вариации. </t>
  </si>
  <si>
    <r>
      <t>Можно соединить значения в одной ячейке, для этого воспользуйтесь формулой  </t>
    </r>
    <r>
      <rPr>
        <sz val="10"/>
        <rFont val="Verdana"/>
        <family val="2"/>
      </rPr>
      <t xml:space="preserve"> =СЦЕПИТЬ(I3;J3) </t>
    </r>
  </si>
  <si>
    <r>
      <t>Четвертый шаг:</t>
    </r>
    <r>
      <rPr>
        <sz val="10"/>
        <rFont val="Verdana"/>
        <family val="2"/>
      </rPr>
      <t xml:space="preserve"> Построить совмещенную матрицу</t>
    </r>
  </si>
  <si>
    <t>В результате данного совмещения мы получаем 9 групп объектов анализа. По двум критериям степень влияния на конечный результат (АВС) и стабильность/прогнозируемость этого результата (XYZ). Это незаменимый инструмент для повышения эффективности системы товародвижения Вашей Компании.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</si>
</sst>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color indexed="18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vertAlign val="subscript"/>
      <sz val="12"/>
      <name val="Times New Roman"/>
      <family val="1"/>
    </font>
    <font>
      <i/>
      <vertAlign val="subscript"/>
      <sz val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u val="single"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80"/>
      <name val="Verdana"/>
      <family val="2"/>
    </font>
    <font>
      <b/>
      <i/>
      <sz val="10"/>
      <color rgb="FFFF0000"/>
      <name val="Verdana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9" fontId="0" fillId="0" borderId="0" xfId="56" applyFont="1" applyAlignment="1">
      <alignment/>
    </xf>
    <xf numFmtId="3" fontId="2" fillId="0" borderId="0" xfId="0" applyNumberFormat="1" applyFont="1" applyAlignment="1">
      <alignment/>
    </xf>
    <xf numFmtId="9" fontId="2" fillId="0" borderId="0" xfId="56" applyFont="1" applyAlignment="1">
      <alignment/>
    </xf>
    <xf numFmtId="9" fontId="3" fillId="0" borderId="0" xfId="56" applyFont="1" applyAlignment="1">
      <alignment/>
    </xf>
    <xf numFmtId="9" fontId="4" fillId="0" borderId="0" xfId="56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56" applyFont="1" applyAlignment="1">
      <alignment horizontal="center" vertical="center" wrapText="1"/>
    </xf>
    <xf numFmtId="9" fontId="0" fillId="0" borderId="0" xfId="56" applyFont="1" applyAlignment="1">
      <alignment horizontal="center"/>
    </xf>
    <xf numFmtId="9" fontId="0" fillId="0" borderId="0" xfId="56" applyFont="1" applyAlignment="1">
      <alignment horizontal="center"/>
    </xf>
    <xf numFmtId="9" fontId="2" fillId="0" borderId="0" xfId="56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9" fontId="3" fillId="0" borderId="0" xfId="56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9" fontId="4" fillId="0" borderId="0" xfId="56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justify" vertical="center"/>
    </xf>
    <xf numFmtId="0" fontId="39" fillId="0" borderId="0" xfId="42" applyAlignment="1">
      <alignment horizontal="justify" vertical="center"/>
    </xf>
    <xf numFmtId="0" fontId="52" fillId="0" borderId="0" xfId="0" applyFont="1" applyAlignment="1">
      <alignment horizontal="justify" vertical="center"/>
    </xf>
    <xf numFmtId="0" fontId="39" fillId="0" borderId="0" xfId="42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24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64</xdr:row>
      <xdr:rowOff>0</xdr:rowOff>
    </xdr:from>
    <xdr:to>
      <xdr:col>0</xdr:col>
      <xdr:colOff>1924050</xdr:colOff>
      <xdr:row>69</xdr:row>
      <xdr:rowOff>38100</xdr:rowOff>
    </xdr:to>
    <xdr:pic>
      <xdr:nvPicPr>
        <xdr:cNvPr id="1" name="Рисунок 1" descr="http://www.rombcons.ru/ABC_XYZ.files/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96550"/>
          <a:ext cx="1924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1924050</xdr:colOff>
      <xdr:row>109</xdr:row>
      <xdr:rowOff>38100</xdr:rowOff>
    </xdr:to>
    <xdr:pic>
      <xdr:nvPicPr>
        <xdr:cNvPr id="2" name="Рисунок 2" descr="http://www.rombcons.ru/ABC_XYZ.files/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87850"/>
          <a:ext cx="1924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il@rombcons.ru" TargetMode="External" /><Relationship Id="rId2" Type="http://schemas.openxmlformats.org/officeDocument/2006/relationships/hyperlink" Target="http://www.rombcons.ru/Sem_Mat.htm" TargetMode="External" /><Relationship Id="rId3" Type="http://schemas.openxmlformats.org/officeDocument/2006/relationships/hyperlink" Target="http://www.rombcons.ru/Docs/ABC_PRIM.zip" TargetMode="External" /><Relationship Id="rId4" Type="http://schemas.openxmlformats.org/officeDocument/2006/relationships/hyperlink" Target="http://www.rombcons.ru/Docs/XYZ_PRIM.zip" TargetMode="External" /><Relationship Id="rId5" Type="http://schemas.openxmlformats.org/officeDocument/2006/relationships/hyperlink" Target="http://www.rombcons.ru/Docs/ABC_XYZ_PRIM.zip" TargetMode="Externa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2.75"/>
  <cols>
    <col min="1" max="1" width="8.375" style="18" bestFit="1" customWidth="1"/>
    <col min="2" max="2" width="23.625" style="18" bestFit="1" customWidth="1"/>
    <col min="3" max="3" width="11.00390625" style="18" customWidth="1"/>
    <col min="4" max="4" width="10.25390625" style="18" customWidth="1"/>
    <col min="5" max="5" width="10.75390625" style="18" customWidth="1"/>
    <col min="6" max="6" width="11.125" style="21" bestFit="1" customWidth="1"/>
    <col min="7" max="7" width="10.125" style="21" bestFit="1" customWidth="1"/>
    <col min="8" max="8" width="21.875" style="21" bestFit="1" customWidth="1"/>
    <col min="9" max="9" width="13.625" style="26" bestFit="1" customWidth="1"/>
    <col min="10" max="10" width="12.75390625" style="21" bestFit="1" customWidth="1"/>
    <col min="11" max="11" width="13.625" style="26" bestFit="1" customWidth="1"/>
    <col min="12" max="12" width="12.375" style="26" bestFit="1" customWidth="1"/>
    <col min="13" max="13" width="12.875" style="6" bestFit="1" customWidth="1"/>
    <col min="14" max="14" width="6.75390625" style="6" bestFit="1" customWidth="1"/>
    <col min="15" max="16384" width="9.125" style="21" customWidth="1"/>
  </cols>
  <sheetData>
    <row r="1" spans="1:14" s="17" customFormat="1" ht="51">
      <c r="A1" s="16" t="s">
        <v>170</v>
      </c>
      <c r="B1" s="16" t="s">
        <v>171</v>
      </c>
      <c r="C1" s="16" t="s">
        <v>172</v>
      </c>
      <c r="D1" s="16" t="s">
        <v>173</v>
      </c>
      <c r="E1" s="16" t="s">
        <v>174</v>
      </c>
      <c r="F1" s="17" t="s">
        <v>179</v>
      </c>
      <c r="G1" s="17" t="s">
        <v>180</v>
      </c>
      <c r="H1" s="17" t="s">
        <v>181</v>
      </c>
      <c r="I1" s="24" t="s">
        <v>185</v>
      </c>
      <c r="J1" s="17" t="s">
        <v>181</v>
      </c>
      <c r="K1" s="24" t="s">
        <v>185</v>
      </c>
      <c r="L1" s="24" t="s">
        <v>185</v>
      </c>
      <c r="M1" s="28" t="s">
        <v>186</v>
      </c>
      <c r="N1" s="28" t="s">
        <v>187</v>
      </c>
    </row>
    <row r="2" spans="1:14" s="4" customFormat="1" ht="12.75">
      <c r="A2" s="2"/>
      <c r="B2" s="2" t="s">
        <v>0</v>
      </c>
      <c r="C2" s="3">
        <f>SUM(C3:C171)</f>
        <v>38519083.099999994</v>
      </c>
      <c r="D2" s="3">
        <f>SUM(D3:D171)</f>
        <v>42453247.96000002</v>
      </c>
      <c r="E2" s="3">
        <f>SUM(E3:E171)</f>
        <v>49228309.080000006</v>
      </c>
      <c r="F2" s="3">
        <f>SUM(F3:F171)</f>
        <v>130200640.14000005</v>
      </c>
      <c r="G2" s="12">
        <f aca="true" t="shared" si="0" ref="G2:G33">F2/3</f>
        <v>43400213.38000002</v>
      </c>
      <c r="H2" s="37" t="s">
        <v>182</v>
      </c>
      <c r="I2" s="37"/>
      <c r="J2" s="37" t="s">
        <v>183</v>
      </c>
      <c r="K2" s="37"/>
      <c r="L2" s="27" t="s">
        <v>184</v>
      </c>
      <c r="M2" s="6"/>
      <c r="N2" s="6"/>
    </row>
    <row r="3" spans="1:14" s="8" customFormat="1" ht="12.75">
      <c r="A3" s="29">
        <v>15</v>
      </c>
      <c r="B3" s="29" t="s">
        <v>15</v>
      </c>
      <c r="C3" s="30">
        <v>342401.7</v>
      </c>
      <c r="D3" s="30">
        <v>346896.8</v>
      </c>
      <c r="E3" s="30">
        <v>338200.9</v>
      </c>
      <c r="F3" s="7">
        <f aca="true" t="shared" si="1" ref="F3:F34">SUM(C3:E3)</f>
        <v>1027499.4</v>
      </c>
      <c r="G3" s="7">
        <f t="shared" si="0"/>
        <v>342499.8</v>
      </c>
      <c r="H3" s="8">
        <f aca="true" t="shared" si="2" ref="H3:H34">((C3-G3)^2+(D3-G3)^2+(E3-G3)^2)/3</f>
        <v>12607924.606666565</v>
      </c>
      <c r="I3" s="31">
        <f aca="true" t="shared" si="3" ref="I3:I34">H3^0.5/G3</f>
        <v>0.010367200059412263</v>
      </c>
      <c r="J3" s="8">
        <f aca="true" t="shared" si="4" ref="J3:J34">DEVSQ(C3:E3)/3</f>
        <v>12607924.606666565</v>
      </c>
      <c r="K3" s="31">
        <f aca="true" t="shared" si="5" ref="K3:K34">J3^0.5/G3</f>
        <v>0.010367200059412263</v>
      </c>
      <c r="L3" s="31">
        <f>VARP(C3:E3)^0.5/AVERAGE(C3:E3)</f>
        <v>0.010367200059412263</v>
      </c>
      <c r="M3" s="32">
        <f aca="true" t="shared" si="6" ref="M3:M34">COUNT(C3:E3)</f>
        <v>3</v>
      </c>
      <c r="N3" s="32" t="s">
        <v>188</v>
      </c>
    </row>
    <row r="4" spans="1:14" s="8" customFormat="1" ht="12.75">
      <c r="A4" s="29">
        <v>129</v>
      </c>
      <c r="B4" s="29" t="s">
        <v>129</v>
      </c>
      <c r="C4" s="30">
        <v>1368636.4</v>
      </c>
      <c r="D4" s="30">
        <v>1321715.2</v>
      </c>
      <c r="E4" s="30">
        <v>1359580.4</v>
      </c>
      <c r="F4" s="7">
        <f t="shared" si="1"/>
        <v>4049931.9999999995</v>
      </c>
      <c r="G4" s="7">
        <f t="shared" si="0"/>
        <v>1349977.3333333333</v>
      </c>
      <c r="H4" s="8">
        <f t="shared" si="2"/>
        <v>413042612.94222134</v>
      </c>
      <c r="I4" s="31">
        <f t="shared" si="3"/>
        <v>0.015054660050165564</v>
      </c>
      <c r="J4" s="8">
        <f t="shared" si="4"/>
        <v>413042612.94222134</v>
      </c>
      <c r="K4" s="31">
        <f t="shared" si="5"/>
        <v>0.015054660050165564</v>
      </c>
      <c r="L4" s="31">
        <f aca="true" t="shared" si="7" ref="L4:L67">VARP(C4:E4)^0.5/AVERAGE(C4:E4)</f>
        <v>0.015054660050165564</v>
      </c>
      <c r="M4" s="32">
        <f t="shared" si="6"/>
        <v>3</v>
      </c>
      <c r="N4" s="32" t="s">
        <v>188</v>
      </c>
    </row>
    <row r="5" spans="1:14" s="8" customFormat="1" ht="12.75">
      <c r="A5" s="29">
        <v>98</v>
      </c>
      <c r="B5" s="29" t="s">
        <v>98</v>
      </c>
      <c r="C5" s="30">
        <v>505559.9</v>
      </c>
      <c r="D5" s="30">
        <v>468336.7</v>
      </c>
      <c r="E5" s="30">
        <v>492033.8</v>
      </c>
      <c r="F5" s="7">
        <f t="shared" si="1"/>
        <v>1465930.4000000001</v>
      </c>
      <c r="G5" s="7">
        <f t="shared" si="0"/>
        <v>488643.46666666673</v>
      </c>
      <c r="H5" s="8">
        <f t="shared" si="2"/>
        <v>236674949.76222232</v>
      </c>
      <c r="I5" s="31">
        <f t="shared" si="3"/>
        <v>0.03148357566311448</v>
      </c>
      <c r="J5" s="8">
        <f t="shared" si="4"/>
        <v>236674949.76222232</v>
      </c>
      <c r="K5" s="31">
        <f t="shared" si="5"/>
        <v>0.03148357566311448</v>
      </c>
      <c r="L5" s="31">
        <f t="shared" si="7"/>
        <v>0.03148357566311448</v>
      </c>
      <c r="M5" s="32">
        <f t="shared" si="6"/>
        <v>3</v>
      </c>
      <c r="N5" s="32" t="s">
        <v>188</v>
      </c>
    </row>
    <row r="6" spans="1:14" s="8" customFormat="1" ht="12.75">
      <c r="A6" s="29">
        <v>160</v>
      </c>
      <c r="B6" s="29" t="s">
        <v>160</v>
      </c>
      <c r="C6" s="30">
        <v>510698.08</v>
      </c>
      <c r="D6" s="30">
        <v>559326.76</v>
      </c>
      <c r="E6" s="30">
        <v>535767.6</v>
      </c>
      <c r="F6" s="7">
        <f t="shared" si="1"/>
        <v>1605792.44</v>
      </c>
      <c r="G6" s="7">
        <f t="shared" si="0"/>
        <v>535264.1466666666</v>
      </c>
      <c r="H6" s="8">
        <f t="shared" si="2"/>
        <v>394251485.7198221</v>
      </c>
      <c r="I6" s="31">
        <f t="shared" si="3"/>
        <v>0.03709526817395561</v>
      </c>
      <c r="J6" s="8">
        <f t="shared" si="4"/>
        <v>394251485.7198221</v>
      </c>
      <c r="K6" s="31">
        <f t="shared" si="5"/>
        <v>0.03709526817395561</v>
      </c>
      <c r="L6" s="31">
        <f t="shared" si="7"/>
        <v>0.03709526817395561</v>
      </c>
      <c r="M6" s="32">
        <f t="shared" si="6"/>
        <v>3</v>
      </c>
      <c r="N6" s="32" t="s">
        <v>188</v>
      </c>
    </row>
    <row r="7" spans="1:14" s="8" customFormat="1" ht="12.75">
      <c r="A7" s="29">
        <v>78</v>
      </c>
      <c r="B7" s="29" t="s">
        <v>78</v>
      </c>
      <c r="C7" s="30">
        <v>830358.2</v>
      </c>
      <c r="D7" s="30">
        <v>911174.76</v>
      </c>
      <c r="E7" s="30">
        <v>856087</v>
      </c>
      <c r="F7" s="7">
        <f t="shared" si="1"/>
        <v>2597619.96</v>
      </c>
      <c r="G7" s="7">
        <f t="shared" si="0"/>
        <v>865873.32</v>
      </c>
      <c r="H7" s="8">
        <f t="shared" si="2"/>
        <v>1136438757.943468</v>
      </c>
      <c r="I7" s="31">
        <f t="shared" si="3"/>
        <v>0.038933070876743796</v>
      </c>
      <c r="J7" s="8">
        <f t="shared" si="4"/>
        <v>1136438757.943468</v>
      </c>
      <c r="K7" s="31">
        <f t="shared" si="5"/>
        <v>0.038933070876743796</v>
      </c>
      <c r="L7" s="31">
        <f t="shared" si="7"/>
        <v>0.038933070876743796</v>
      </c>
      <c r="M7" s="32">
        <f t="shared" si="6"/>
        <v>3</v>
      </c>
      <c r="N7" s="32" t="s">
        <v>188</v>
      </c>
    </row>
    <row r="8" spans="1:14" s="8" customFormat="1" ht="12.75">
      <c r="A8" s="29">
        <v>67</v>
      </c>
      <c r="B8" s="29" t="s">
        <v>67</v>
      </c>
      <c r="C8" s="30">
        <v>945410.92</v>
      </c>
      <c r="D8" s="30">
        <v>961148.68</v>
      </c>
      <c r="E8" s="30">
        <v>1036132.97</v>
      </c>
      <c r="F8" s="7">
        <f t="shared" si="1"/>
        <v>2942692.5700000003</v>
      </c>
      <c r="G8" s="7">
        <f t="shared" si="0"/>
        <v>980897.5233333334</v>
      </c>
      <c r="H8" s="8">
        <f t="shared" si="2"/>
        <v>1566756799.2026863</v>
      </c>
      <c r="I8" s="31">
        <f t="shared" si="3"/>
        <v>0.040353123452249964</v>
      </c>
      <c r="J8" s="8">
        <f t="shared" si="4"/>
        <v>1566756799.2026863</v>
      </c>
      <c r="K8" s="31">
        <f t="shared" si="5"/>
        <v>0.040353123452249964</v>
      </c>
      <c r="L8" s="31">
        <f t="shared" si="7"/>
        <v>0.040353123452249964</v>
      </c>
      <c r="M8" s="32">
        <f t="shared" si="6"/>
        <v>3</v>
      </c>
      <c r="N8" s="32" t="s">
        <v>188</v>
      </c>
    </row>
    <row r="9" spans="1:14" s="8" customFormat="1" ht="12.75">
      <c r="A9" s="29">
        <v>168</v>
      </c>
      <c r="B9" s="29" t="s">
        <v>168</v>
      </c>
      <c r="C9" s="30">
        <v>1250506.87</v>
      </c>
      <c r="D9" s="30">
        <v>1368457.2</v>
      </c>
      <c r="E9" s="30">
        <v>1256954.4</v>
      </c>
      <c r="F9" s="7">
        <f t="shared" si="1"/>
        <v>3875918.47</v>
      </c>
      <c r="G9" s="7">
        <f t="shared" si="0"/>
        <v>1291972.8233333335</v>
      </c>
      <c r="H9" s="8">
        <f t="shared" si="2"/>
        <v>2931858377.561086</v>
      </c>
      <c r="I9" s="31">
        <f t="shared" si="3"/>
        <v>0.041910043890240396</v>
      </c>
      <c r="J9" s="8">
        <f t="shared" si="4"/>
        <v>2931858377.561086</v>
      </c>
      <c r="K9" s="31">
        <f t="shared" si="5"/>
        <v>0.041910043890240396</v>
      </c>
      <c r="L9" s="31">
        <f t="shared" si="7"/>
        <v>0.041910043890240396</v>
      </c>
      <c r="M9" s="32">
        <f t="shared" si="6"/>
        <v>3</v>
      </c>
      <c r="N9" s="32" t="s">
        <v>188</v>
      </c>
    </row>
    <row r="10" spans="1:14" s="8" customFormat="1" ht="12.75">
      <c r="A10" s="29">
        <v>154</v>
      </c>
      <c r="B10" s="29" t="s">
        <v>154</v>
      </c>
      <c r="C10" s="30">
        <v>270328.9</v>
      </c>
      <c r="D10" s="30">
        <v>258592.3</v>
      </c>
      <c r="E10" s="30">
        <v>242263.7</v>
      </c>
      <c r="F10" s="7">
        <f t="shared" si="1"/>
        <v>771184.8999999999</v>
      </c>
      <c r="G10" s="7">
        <f t="shared" si="0"/>
        <v>257061.6333333333</v>
      </c>
      <c r="H10" s="8">
        <f t="shared" si="2"/>
        <v>132447378.72888897</v>
      </c>
      <c r="I10" s="31">
        <f t="shared" si="3"/>
        <v>0.04476972442386691</v>
      </c>
      <c r="J10" s="8">
        <f t="shared" si="4"/>
        <v>132447378.72888897</v>
      </c>
      <c r="K10" s="31">
        <f t="shared" si="5"/>
        <v>0.04476972442386691</v>
      </c>
      <c r="L10" s="31">
        <f t="shared" si="7"/>
        <v>0.04476972442386691</v>
      </c>
      <c r="M10" s="32">
        <f t="shared" si="6"/>
        <v>3</v>
      </c>
      <c r="N10" s="32" t="s">
        <v>188</v>
      </c>
    </row>
    <row r="11" spans="1:14" s="8" customFormat="1" ht="12.75">
      <c r="A11" s="29">
        <v>22</v>
      </c>
      <c r="B11" s="29" t="s">
        <v>22</v>
      </c>
      <c r="C11" s="30">
        <v>90019.31</v>
      </c>
      <c r="D11" s="30">
        <v>100111.8</v>
      </c>
      <c r="E11" s="30">
        <v>97672.3</v>
      </c>
      <c r="F11" s="7">
        <f t="shared" si="1"/>
        <v>287803.41</v>
      </c>
      <c r="G11" s="7">
        <f t="shared" si="0"/>
        <v>95934.46999999999</v>
      </c>
      <c r="H11" s="8">
        <f t="shared" si="2"/>
        <v>18486418.95446669</v>
      </c>
      <c r="I11" s="31">
        <f t="shared" si="3"/>
        <v>0.04481792185012405</v>
      </c>
      <c r="J11" s="8">
        <f t="shared" si="4"/>
        <v>18486418.95446669</v>
      </c>
      <c r="K11" s="31">
        <f t="shared" si="5"/>
        <v>0.04481792185012405</v>
      </c>
      <c r="L11" s="31">
        <f t="shared" si="7"/>
        <v>0.04481792185012405</v>
      </c>
      <c r="M11" s="32">
        <f t="shared" si="6"/>
        <v>3</v>
      </c>
      <c r="N11" s="32" t="s">
        <v>188</v>
      </c>
    </row>
    <row r="12" spans="1:14" s="8" customFormat="1" ht="12.75">
      <c r="A12" s="29">
        <v>87</v>
      </c>
      <c r="B12" s="29" t="s">
        <v>87</v>
      </c>
      <c r="C12" s="30">
        <v>1843603.56</v>
      </c>
      <c r="D12" s="30">
        <v>1864588.5</v>
      </c>
      <c r="E12" s="30">
        <v>1684156.02</v>
      </c>
      <c r="F12" s="7">
        <f t="shared" si="1"/>
        <v>5392348.08</v>
      </c>
      <c r="G12" s="7">
        <f t="shared" si="0"/>
        <v>1797449.36</v>
      </c>
      <c r="H12" s="8">
        <f t="shared" si="2"/>
        <v>6491085061.978401</v>
      </c>
      <c r="I12" s="31">
        <f t="shared" si="3"/>
        <v>0.04482311001746278</v>
      </c>
      <c r="J12" s="8">
        <f t="shared" si="4"/>
        <v>6491085061.978401</v>
      </c>
      <c r="K12" s="31">
        <f t="shared" si="5"/>
        <v>0.04482311001746278</v>
      </c>
      <c r="L12" s="31">
        <f t="shared" si="7"/>
        <v>0.04482311001746278</v>
      </c>
      <c r="M12" s="32">
        <f t="shared" si="6"/>
        <v>3</v>
      </c>
      <c r="N12" s="32" t="s">
        <v>188</v>
      </c>
    </row>
    <row r="13" spans="1:14" s="8" customFormat="1" ht="12.75">
      <c r="A13" s="29">
        <v>151</v>
      </c>
      <c r="B13" s="29" t="s">
        <v>151</v>
      </c>
      <c r="C13" s="30">
        <v>319069.2</v>
      </c>
      <c r="D13" s="30">
        <v>331685.9</v>
      </c>
      <c r="E13" s="30">
        <v>357677.4</v>
      </c>
      <c r="F13" s="7">
        <f t="shared" si="1"/>
        <v>1008432.5000000001</v>
      </c>
      <c r="G13" s="7">
        <f t="shared" si="0"/>
        <v>336144.1666666667</v>
      </c>
      <c r="H13" s="8">
        <f t="shared" si="2"/>
        <v>258370255.37555566</v>
      </c>
      <c r="I13" s="31">
        <f t="shared" si="3"/>
        <v>0.04781847020552747</v>
      </c>
      <c r="J13" s="8">
        <f t="shared" si="4"/>
        <v>258370255.37555566</v>
      </c>
      <c r="K13" s="31">
        <f t="shared" si="5"/>
        <v>0.04781847020552747</v>
      </c>
      <c r="L13" s="31">
        <f t="shared" si="7"/>
        <v>0.04781847020552747</v>
      </c>
      <c r="M13" s="32">
        <f t="shared" si="6"/>
        <v>3</v>
      </c>
      <c r="N13" s="32" t="s">
        <v>188</v>
      </c>
    </row>
    <row r="14" spans="1:14" s="8" customFormat="1" ht="12.75">
      <c r="A14" s="29">
        <v>81</v>
      </c>
      <c r="B14" s="29" t="s">
        <v>81</v>
      </c>
      <c r="C14" s="30">
        <v>148111.8</v>
      </c>
      <c r="D14" s="30">
        <v>147255.8</v>
      </c>
      <c r="E14" s="30">
        <v>163568.2</v>
      </c>
      <c r="F14" s="7">
        <f t="shared" si="1"/>
        <v>458935.8</v>
      </c>
      <c r="G14" s="7">
        <f t="shared" si="0"/>
        <v>152978.6</v>
      </c>
      <c r="H14" s="8">
        <f t="shared" si="2"/>
        <v>56191936.74666683</v>
      </c>
      <c r="I14" s="31">
        <f t="shared" si="3"/>
        <v>0.04900115517472769</v>
      </c>
      <c r="J14" s="8">
        <f t="shared" si="4"/>
        <v>56191936.74666683</v>
      </c>
      <c r="K14" s="31">
        <f t="shared" si="5"/>
        <v>0.04900115517472769</v>
      </c>
      <c r="L14" s="31">
        <f t="shared" si="7"/>
        <v>0.04900115517472769</v>
      </c>
      <c r="M14" s="32">
        <f t="shared" si="6"/>
        <v>3</v>
      </c>
      <c r="N14" s="32" t="s">
        <v>188</v>
      </c>
    </row>
    <row r="15" spans="1:14" s="8" customFormat="1" ht="12.75">
      <c r="A15" s="29">
        <v>138</v>
      </c>
      <c r="B15" s="29" t="s">
        <v>138</v>
      </c>
      <c r="C15" s="30">
        <v>383750.85</v>
      </c>
      <c r="D15" s="30">
        <v>421308.79</v>
      </c>
      <c r="E15" s="30">
        <v>440995.34</v>
      </c>
      <c r="F15" s="7">
        <f t="shared" si="1"/>
        <v>1246054.98</v>
      </c>
      <c r="G15" s="7">
        <f t="shared" si="0"/>
        <v>415351.66</v>
      </c>
      <c r="H15" s="8">
        <f t="shared" si="2"/>
        <v>563898971.4784675</v>
      </c>
      <c r="I15" s="31">
        <f t="shared" si="3"/>
        <v>0.057172173200720745</v>
      </c>
      <c r="J15" s="8">
        <f t="shared" si="4"/>
        <v>563898971.4784675</v>
      </c>
      <c r="K15" s="31">
        <f t="shared" si="5"/>
        <v>0.057172173200720745</v>
      </c>
      <c r="L15" s="31">
        <f t="shared" si="7"/>
        <v>0.057172173200720745</v>
      </c>
      <c r="M15" s="32">
        <f t="shared" si="6"/>
        <v>3</v>
      </c>
      <c r="N15" s="32" t="s">
        <v>188</v>
      </c>
    </row>
    <row r="16" spans="1:14" s="8" customFormat="1" ht="12.75">
      <c r="A16" s="29">
        <v>45</v>
      </c>
      <c r="B16" s="29" t="s">
        <v>45</v>
      </c>
      <c r="C16" s="30">
        <v>340932.3</v>
      </c>
      <c r="D16" s="30">
        <v>320879.9</v>
      </c>
      <c r="E16" s="30">
        <v>369122.7</v>
      </c>
      <c r="F16" s="7">
        <f t="shared" si="1"/>
        <v>1030934.8999999999</v>
      </c>
      <c r="G16" s="7">
        <f t="shared" si="0"/>
        <v>343644.9666666666</v>
      </c>
      <c r="H16" s="8">
        <f t="shared" si="2"/>
        <v>391573905.52888876</v>
      </c>
      <c r="I16" s="31">
        <f t="shared" si="3"/>
        <v>0.057583344313519004</v>
      </c>
      <c r="J16" s="8">
        <f t="shared" si="4"/>
        <v>391573905.52888876</v>
      </c>
      <c r="K16" s="31">
        <f t="shared" si="5"/>
        <v>0.057583344313519004</v>
      </c>
      <c r="L16" s="31">
        <f t="shared" si="7"/>
        <v>0.057583344313519004</v>
      </c>
      <c r="M16" s="32">
        <f t="shared" si="6"/>
        <v>3</v>
      </c>
      <c r="N16" s="32" t="s">
        <v>188</v>
      </c>
    </row>
    <row r="17" spans="1:14" s="8" customFormat="1" ht="12.75">
      <c r="A17" s="29">
        <v>145</v>
      </c>
      <c r="B17" s="29" t="s">
        <v>145</v>
      </c>
      <c r="C17" s="30">
        <v>1053931.32</v>
      </c>
      <c r="D17" s="30">
        <v>1171036.01</v>
      </c>
      <c r="E17" s="30">
        <v>1215896.86</v>
      </c>
      <c r="F17" s="7">
        <f t="shared" si="1"/>
        <v>3440864.1900000004</v>
      </c>
      <c r="G17" s="7">
        <f t="shared" si="0"/>
        <v>1146954.7300000002</v>
      </c>
      <c r="H17" s="8">
        <f t="shared" si="2"/>
        <v>4662093381.134468</v>
      </c>
      <c r="I17" s="31">
        <f t="shared" si="3"/>
        <v>0.05953114111045866</v>
      </c>
      <c r="J17" s="8">
        <f t="shared" si="4"/>
        <v>4662093381.134468</v>
      </c>
      <c r="K17" s="31">
        <f t="shared" si="5"/>
        <v>0.05953114111045866</v>
      </c>
      <c r="L17" s="31">
        <f t="shared" si="7"/>
        <v>0.05953114111045866</v>
      </c>
      <c r="M17" s="32">
        <f t="shared" si="6"/>
        <v>3</v>
      </c>
      <c r="N17" s="32" t="s">
        <v>188</v>
      </c>
    </row>
    <row r="18" spans="1:14" s="8" customFormat="1" ht="12.75">
      <c r="A18" s="29">
        <v>49</v>
      </c>
      <c r="B18" s="29" t="s">
        <v>49</v>
      </c>
      <c r="C18" s="30">
        <v>189069.1</v>
      </c>
      <c r="D18" s="30">
        <v>175036.5</v>
      </c>
      <c r="E18" s="30">
        <v>203657.9</v>
      </c>
      <c r="F18" s="7">
        <f t="shared" si="1"/>
        <v>567763.5</v>
      </c>
      <c r="G18" s="7">
        <f t="shared" si="0"/>
        <v>189254.5</v>
      </c>
      <c r="H18" s="8">
        <f t="shared" si="2"/>
        <v>136547942.9066666</v>
      </c>
      <c r="I18" s="31">
        <f t="shared" si="3"/>
        <v>0.06174422818170202</v>
      </c>
      <c r="J18" s="8">
        <f t="shared" si="4"/>
        <v>136547942.9066666</v>
      </c>
      <c r="K18" s="31">
        <f t="shared" si="5"/>
        <v>0.06174422818170202</v>
      </c>
      <c r="L18" s="31">
        <f t="shared" si="7"/>
        <v>0.06174422818170202</v>
      </c>
      <c r="M18" s="32">
        <f t="shared" si="6"/>
        <v>3</v>
      </c>
      <c r="N18" s="32" t="s">
        <v>188</v>
      </c>
    </row>
    <row r="19" spans="1:14" s="8" customFormat="1" ht="12.75">
      <c r="A19" s="29">
        <v>123</v>
      </c>
      <c r="B19" s="29" t="s">
        <v>123</v>
      </c>
      <c r="C19" s="30">
        <v>944604.95</v>
      </c>
      <c r="D19" s="30">
        <v>1048792.11</v>
      </c>
      <c r="E19" s="30">
        <v>906087.32</v>
      </c>
      <c r="F19" s="7">
        <f t="shared" si="1"/>
        <v>2899484.38</v>
      </c>
      <c r="G19" s="7">
        <f t="shared" si="0"/>
        <v>966494.7933333333</v>
      </c>
      <c r="H19" s="8">
        <f t="shared" si="2"/>
        <v>3633692135.4029636</v>
      </c>
      <c r="I19" s="31">
        <f t="shared" si="3"/>
        <v>0.06236982790358431</v>
      </c>
      <c r="J19" s="8">
        <f t="shared" si="4"/>
        <v>3633692135.4029636</v>
      </c>
      <c r="K19" s="31">
        <f t="shared" si="5"/>
        <v>0.06236982790358431</v>
      </c>
      <c r="L19" s="31">
        <f t="shared" si="7"/>
        <v>0.06236982790358431</v>
      </c>
      <c r="M19" s="32">
        <f t="shared" si="6"/>
        <v>3</v>
      </c>
      <c r="N19" s="32" t="s">
        <v>188</v>
      </c>
    </row>
    <row r="20" spans="1:14" s="8" customFormat="1" ht="12.75">
      <c r="A20" s="29">
        <v>108</v>
      </c>
      <c r="B20" s="29" t="s">
        <v>108</v>
      </c>
      <c r="C20" s="30">
        <v>94947.2</v>
      </c>
      <c r="D20" s="30">
        <v>87607.5</v>
      </c>
      <c r="E20" s="30">
        <v>102383.4</v>
      </c>
      <c r="F20" s="7">
        <f t="shared" si="1"/>
        <v>284938.1</v>
      </c>
      <c r="G20" s="7">
        <f t="shared" si="0"/>
        <v>94979.36666666665</v>
      </c>
      <c r="H20" s="8">
        <f t="shared" si="2"/>
        <v>36388387.48222219</v>
      </c>
      <c r="I20" s="31">
        <f t="shared" si="3"/>
        <v>0.0635114657898504</v>
      </c>
      <c r="J20" s="8">
        <f t="shared" si="4"/>
        <v>36388387.48222219</v>
      </c>
      <c r="K20" s="31">
        <f t="shared" si="5"/>
        <v>0.0635114657898504</v>
      </c>
      <c r="L20" s="31">
        <f t="shared" si="7"/>
        <v>0.0635114657898504</v>
      </c>
      <c r="M20" s="32">
        <f t="shared" si="6"/>
        <v>3</v>
      </c>
      <c r="N20" s="32" t="s">
        <v>188</v>
      </c>
    </row>
    <row r="21" spans="1:14" s="8" customFormat="1" ht="12.75">
      <c r="A21" s="29">
        <v>47</v>
      </c>
      <c r="B21" s="29" t="s">
        <v>47</v>
      </c>
      <c r="C21" s="30">
        <v>49576.75</v>
      </c>
      <c r="D21" s="30">
        <v>43710.04</v>
      </c>
      <c r="E21" s="30">
        <v>51072.15</v>
      </c>
      <c r="F21" s="7">
        <f t="shared" si="1"/>
        <v>144358.94</v>
      </c>
      <c r="G21" s="7">
        <f t="shared" si="0"/>
        <v>48119.64666666667</v>
      </c>
      <c r="H21" s="8">
        <f t="shared" si="2"/>
        <v>10095019.00402222</v>
      </c>
      <c r="I21" s="31">
        <f t="shared" si="3"/>
        <v>0.06602845581347201</v>
      </c>
      <c r="J21" s="8">
        <f t="shared" si="4"/>
        <v>10095019.00402222</v>
      </c>
      <c r="K21" s="31">
        <f t="shared" si="5"/>
        <v>0.06602845581347201</v>
      </c>
      <c r="L21" s="31">
        <f t="shared" si="7"/>
        <v>0.06602845581347201</v>
      </c>
      <c r="M21" s="32">
        <f t="shared" si="6"/>
        <v>3</v>
      </c>
      <c r="N21" s="32" t="s">
        <v>188</v>
      </c>
    </row>
    <row r="22" spans="1:14" s="8" customFormat="1" ht="12.75">
      <c r="A22" s="29">
        <v>46</v>
      </c>
      <c r="B22" s="29" t="s">
        <v>46</v>
      </c>
      <c r="C22" s="30">
        <v>83849.7</v>
      </c>
      <c r="D22" s="30">
        <v>81707.7</v>
      </c>
      <c r="E22" s="30">
        <v>71840</v>
      </c>
      <c r="F22" s="7">
        <f t="shared" si="1"/>
        <v>237397.4</v>
      </c>
      <c r="G22" s="7">
        <f t="shared" si="0"/>
        <v>79132.46666666666</v>
      </c>
      <c r="H22" s="8">
        <f t="shared" si="2"/>
        <v>27354729.042222206</v>
      </c>
      <c r="I22" s="31">
        <f t="shared" si="3"/>
        <v>0.06609391919679876</v>
      </c>
      <c r="J22" s="8">
        <f t="shared" si="4"/>
        <v>27354729.042222206</v>
      </c>
      <c r="K22" s="31">
        <f t="shared" si="5"/>
        <v>0.06609391919679876</v>
      </c>
      <c r="L22" s="31">
        <f t="shared" si="7"/>
        <v>0.06609391919679876</v>
      </c>
      <c r="M22" s="32">
        <f t="shared" si="6"/>
        <v>3</v>
      </c>
      <c r="N22" s="32" t="s">
        <v>188</v>
      </c>
    </row>
    <row r="23" spans="1:14" s="8" customFormat="1" ht="12.75">
      <c r="A23" s="29">
        <v>156</v>
      </c>
      <c r="B23" s="29" t="s">
        <v>156</v>
      </c>
      <c r="C23" s="30">
        <v>144571</v>
      </c>
      <c r="D23" s="30">
        <v>149901</v>
      </c>
      <c r="E23" s="30">
        <v>170863.5</v>
      </c>
      <c r="F23" s="7">
        <f t="shared" si="1"/>
        <v>465335.5</v>
      </c>
      <c r="G23" s="7">
        <f t="shared" si="0"/>
        <v>155111.83333333334</v>
      </c>
      <c r="H23" s="8">
        <f t="shared" si="2"/>
        <v>128792318.05555554</v>
      </c>
      <c r="I23" s="31">
        <f t="shared" si="3"/>
        <v>0.07316443934130742</v>
      </c>
      <c r="J23" s="8">
        <f t="shared" si="4"/>
        <v>128792318.05555554</v>
      </c>
      <c r="K23" s="31">
        <f t="shared" si="5"/>
        <v>0.07316443934130742</v>
      </c>
      <c r="L23" s="31">
        <f t="shared" si="7"/>
        <v>0.07316443934130742</v>
      </c>
      <c r="M23" s="32">
        <f t="shared" si="6"/>
        <v>3</v>
      </c>
      <c r="N23" s="32" t="s">
        <v>188</v>
      </c>
    </row>
    <row r="24" spans="1:14" s="8" customFormat="1" ht="12.75">
      <c r="A24" s="29">
        <v>6</v>
      </c>
      <c r="B24" s="29" t="s">
        <v>6</v>
      </c>
      <c r="C24" s="30">
        <v>58170</v>
      </c>
      <c r="D24" s="30">
        <v>52784.6</v>
      </c>
      <c r="E24" s="30">
        <v>63288.4</v>
      </c>
      <c r="F24" s="7">
        <f t="shared" si="1"/>
        <v>174243</v>
      </c>
      <c r="G24" s="7">
        <f t="shared" si="0"/>
        <v>58081</v>
      </c>
      <c r="H24" s="8">
        <f t="shared" si="2"/>
        <v>18392262.906666677</v>
      </c>
      <c r="I24" s="31">
        <f t="shared" si="3"/>
        <v>0.07383860752202841</v>
      </c>
      <c r="J24" s="8">
        <f t="shared" si="4"/>
        <v>18392262.906666677</v>
      </c>
      <c r="K24" s="31">
        <f t="shared" si="5"/>
        <v>0.07383860752202841</v>
      </c>
      <c r="L24" s="31">
        <f t="shared" si="7"/>
        <v>0.07383860752202841</v>
      </c>
      <c r="M24" s="32">
        <f t="shared" si="6"/>
        <v>3</v>
      </c>
      <c r="N24" s="32" t="s">
        <v>188</v>
      </c>
    </row>
    <row r="25" spans="1:14" s="8" customFormat="1" ht="12.75">
      <c r="A25" s="29">
        <v>102</v>
      </c>
      <c r="B25" s="29" t="s">
        <v>102</v>
      </c>
      <c r="C25" s="30">
        <v>984796</v>
      </c>
      <c r="D25" s="30">
        <v>872978.4</v>
      </c>
      <c r="E25" s="30">
        <v>1047182.1</v>
      </c>
      <c r="F25" s="7">
        <f t="shared" si="1"/>
        <v>2904956.5</v>
      </c>
      <c r="G25" s="7">
        <f t="shared" si="0"/>
        <v>968318.8333333334</v>
      </c>
      <c r="H25" s="8">
        <f t="shared" si="2"/>
        <v>5193570026.295552</v>
      </c>
      <c r="I25" s="31">
        <f t="shared" si="3"/>
        <v>0.07442427575674909</v>
      </c>
      <c r="J25" s="8">
        <f t="shared" si="4"/>
        <v>5193570026.295552</v>
      </c>
      <c r="K25" s="31">
        <f t="shared" si="5"/>
        <v>0.07442427575674909</v>
      </c>
      <c r="L25" s="31">
        <f t="shared" si="7"/>
        <v>0.07442427575674909</v>
      </c>
      <c r="M25" s="32">
        <f t="shared" si="6"/>
        <v>3</v>
      </c>
      <c r="N25" s="32" t="s">
        <v>188</v>
      </c>
    </row>
    <row r="26" spans="1:14" s="8" customFormat="1" ht="12.75">
      <c r="A26" s="29">
        <v>120</v>
      </c>
      <c r="B26" s="29" t="s">
        <v>120</v>
      </c>
      <c r="C26" s="30">
        <v>97843.2</v>
      </c>
      <c r="D26" s="30">
        <v>87926</v>
      </c>
      <c r="E26" s="30">
        <v>105786.9</v>
      </c>
      <c r="F26" s="7">
        <f t="shared" si="1"/>
        <v>291556.1</v>
      </c>
      <c r="G26" s="7">
        <f t="shared" si="0"/>
        <v>97185.36666666665</v>
      </c>
      <c r="H26" s="8">
        <f t="shared" si="2"/>
        <v>53384997.148888856</v>
      </c>
      <c r="I26" s="31">
        <f t="shared" si="3"/>
        <v>0.07518111015531925</v>
      </c>
      <c r="J26" s="8">
        <f t="shared" si="4"/>
        <v>53384997.148888856</v>
      </c>
      <c r="K26" s="31">
        <f t="shared" si="5"/>
        <v>0.07518111015531925</v>
      </c>
      <c r="L26" s="31">
        <f t="shared" si="7"/>
        <v>0.07518111015531925</v>
      </c>
      <c r="M26" s="32">
        <f t="shared" si="6"/>
        <v>3</v>
      </c>
      <c r="N26" s="32" t="s">
        <v>188</v>
      </c>
    </row>
    <row r="27" spans="1:14" s="8" customFormat="1" ht="12.75">
      <c r="A27" s="29">
        <v>58</v>
      </c>
      <c r="B27" s="29" t="s">
        <v>58</v>
      </c>
      <c r="C27" s="30">
        <v>866785.29</v>
      </c>
      <c r="D27" s="30">
        <v>1042062.57</v>
      </c>
      <c r="E27" s="30">
        <v>937396.89</v>
      </c>
      <c r="F27" s="7">
        <f t="shared" si="1"/>
        <v>2846244.75</v>
      </c>
      <c r="G27" s="7">
        <f t="shared" si="0"/>
        <v>948748.25</v>
      </c>
      <c r="H27" s="8">
        <f t="shared" si="2"/>
        <v>5184780834.291195</v>
      </c>
      <c r="I27" s="31">
        <f t="shared" si="3"/>
        <v>0.07589518321238839</v>
      </c>
      <c r="J27" s="8">
        <f t="shared" si="4"/>
        <v>5184780834.291195</v>
      </c>
      <c r="K27" s="31">
        <f t="shared" si="5"/>
        <v>0.07589518321238839</v>
      </c>
      <c r="L27" s="31">
        <f t="shared" si="7"/>
        <v>0.07589518321238839</v>
      </c>
      <c r="M27" s="32">
        <f t="shared" si="6"/>
        <v>3</v>
      </c>
      <c r="N27" s="32" t="s">
        <v>188</v>
      </c>
    </row>
    <row r="28" spans="1:14" s="8" customFormat="1" ht="12.75">
      <c r="A28" s="29">
        <v>147</v>
      </c>
      <c r="B28" s="29" t="s">
        <v>147</v>
      </c>
      <c r="C28" s="30">
        <v>66593.4</v>
      </c>
      <c r="D28" s="30">
        <v>58772.4</v>
      </c>
      <c r="E28" s="30">
        <v>72759.8</v>
      </c>
      <c r="F28" s="7">
        <f t="shared" si="1"/>
        <v>198125.59999999998</v>
      </c>
      <c r="G28" s="7">
        <f t="shared" si="0"/>
        <v>66041.86666666665</v>
      </c>
      <c r="H28" s="8">
        <f t="shared" si="2"/>
        <v>32759987.635555554</v>
      </c>
      <c r="I28" s="31">
        <f t="shared" si="3"/>
        <v>0.08666675273230624</v>
      </c>
      <c r="J28" s="8">
        <f t="shared" si="4"/>
        <v>32759987.635555554</v>
      </c>
      <c r="K28" s="31">
        <f t="shared" si="5"/>
        <v>0.08666675273230624</v>
      </c>
      <c r="L28" s="31">
        <f t="shared" si="7"/>
        <v>0.08666675273230624</v>
      </c>
      <c r="M28" s="32">
        <f t="shared" si="6"/>
        <v>3</v>
      </c>
      <c r="N28" s="32" t="s">
        <v>188</v>
      </c>
    </row>
    <row r="29" spans="1:14" s="8" customFormat="1" ht="12.75">
      <c r="A29" s="29">
        <v>106</v>
      </c>
      <c r="B29" s="29" t="s">
        <v>106</v>
      </c>
      <c r="C29" s="30">
        <v>150335.8</v>
      </c>
      <c r="D29" s="30">
        <v>171915.1</v>
      </c>
      <c r="E29" s="30">
        <v>186627.8</v>
      </c>
      <c r="F29" s="7">
        <f t="shared" si="1"/>
        <v>508878.7</v>
      </c>
      <c r="G29" s="7">
        <f t="shared" si="0"/>
        <v>169626.23333333334</v>
      </c>
      <c r="H29" s="8">
        <f t="shared" si="2"/>
        <v>222137665.97555557</v>
      </c>
      <c r="I29" s="31">
        <f t="shared" si="3"/>
        <v>0.08786543911601379</v>
      </c>
      <c r="J29" s="8">
        <f t="shared" si="4"/>
        <v>222137665.97555557</v>
      </c>
      <c r="K29" s="31">
        <f t="shared" si="5"/>
        <v>0.08786543911601379</v>
      </c>
      <c r="L29" s="31">
        <f t="shared" si="7"/>
        <v>0.08786543911601379</v>
      </c>
      <c r="M29" s="32">
        <f t="shared" si="6"/>
        <v>3</v>
      </c>
      <c r="N29" s="32" t="s">
        <v>188</v>
      </c>
    </row>
    <row r="30" spans="1:14" s="8" customFormat="1" ht="12.75">
      <c r="A30" s="29">
        <v>169</v>
      </c>
      <c r="B30" s="29" t="s">
        <v>169</v>
      </c>
      <c r="C30" s="30">
        <v>1365044.6</v>
      </c>
      <c r="D30" s="30">
        <v>1434971.4</v>
      </c>
      <c r="E30" s="30">
        <v>1676024.6</v>
      </c>
      <c r="F30" s="7">
        <f t="shared" si="1"/>
        <v>4476040.6</v>
      </c>
      <c r="G30" s="7">
        <f t="shared" si="0"/>
        <v>1492013.5333333332</v>
      </c>
      <c r="H30" s="8">
        <f t="shared" si="2"/>
        <v>17744995887.6089</v>
      </c>
      <c r="I30" s="31">
        <f t="shared" si="3"/>
        <v>0.0892822628921893</v>
      </c>
      <c r="J30" s="8">
        <f t="shared" si="4"/>
        <v>17744995887.6089</v>
      </c>
      <c r="K30" s="31">
        <f t="shared" si="5"/>
        <v>0.0892822628921893</v>
      </c>
      <c r="L30" s="31">
        <f t="shared" si="7"/>
        <v>0.0892822628921893</v>
      </c>
      <c r="M30" s="32">
        <f t="shared" si="6"/>
        <v>3</v>
      </c>
      <c r="N30" s="32" t="s">
        <v>188</v>
      </c>
    </row>
    <row r="31" spans="1:14" s="8" customFormat="1" ht="12.75">
      <c r="A31" s="29">
        <v>86</v>
      </c>
      <c r="B31" s="29" t="s">
        <v>86</v>
      </c>
      <c r="C31" s="30">
        <v>729068.66</v>
      </c>
      <c r="D31" s="30">
        <v>884821.5</v>
      </c>
      <c r="E31" s="30">
        <v>889985.6</v>
      </c>
      <c r="F31" s="7">
        <f t="shared" si="1"/>
        <v>2503875.7600000002</v>
      </c>
      <c r="G31" s="7">
        <f t="shared" si="0"/>
        <v>834625.2533333334</v>
      </c>
      <c r="H31" s="8">
        <f t="shared" si="2"/>
        <v>5575541852.871019</v>
      </c>
      <c r="I31" s="31">
        <f t="shared" si="3"/>
        <v>0.08946476366988296</v>
      </c>
      <c r="J31" s="8">
        <f t="shared" si="4"/>
        <v>5575541852.871019</v>
      </c>
      <c r="K31" s="31">
        <f t="shared" si="5"/>
        <v>0.08946476366988296</v>
      </c>
      <c r="L31" s="31">
        <f t="shared" si="7"/>
        <v>0.08946476366988296</v>
      </c>
      <c r="M31" s="32">
        <f t="shared" si="6"/>
        <v>3</v>
      </c>
      <c r="N31" s="32" t="s">
        <v>188</v>
      </c>
    </row>
    <row r="32" spans="1:14" s="8" customFormat="1" ht="12.75">
      <c r="A32" s="29">
        <v>69</v>
      </c>
      <c r="B32" s="29" t="s">
        <v>69</v>
      </c>
      <c r="C32" s="30">
        <v>29003</v>
      </c>
      <c r="D32" s="30">
        <v>30664</v>
      </c>
      <c r="E32" s="30">
        <v>24602</v>
      </c>
      <c r="F32" s="7">
        <f t="shared" si="1"/>
        <v>84269</v>
      </c>
      <c r="G32" s="7">
        <f t="shared" si="0"/>
        <v>28089.666666666668</v>
      </c>
      <c r="H32" s="8">
        <f t="shared" si="2"/>
        <v>6541729.555555555</v>
      </c>
      <c r="I32" s="31">
        <f t="shared" si="3"/>
        <v>0.09105414220028463</v>
      </c>
      <c r="J32" s="8">
        <f t="shared" si="4"/>
        <v>6541729.555555555</v>
      </c>
      <c r="K32" s="31">
        <f t="shared" si="5"/>
        <v>0.09105414220028463</v>
      </c>
      <c r="L32" s="31">
        <f t="shared" si="7"/>
        <v>0.09105414220028463</v>
      </c>
      <c r="M32" s="32">
        <f t="shared" si="6"/>
        <v>3</v>
      </c>
      <c r="N32" s="32" t="s">
        <v>188</v>
      </c>
    </row>
    <row r="33" spans="1:14" s="8" customFormat="1" ht="12.75">
      <c r="A33" s="29">
        <v>57</v>
      </c>
      <c r="B33" s="29" t="s">
        <v>57</v>
      </c>
      <c r="C33" s="30">
        <v>736085.73</v>
      </c>
      <c r="D33" s="30">
        <v>826247.79</v>
      </c>
      <c r="E33" s="30">
        <v>921645.9</v>
      </c>
      <c r="F33" s="7">
        <f t="shared" si="1"/>
        <v>2483979.42</v>
      </c>
      <c r="G33" s="7">
        <f t="shared" si="0"/>
        <v>827993.14</v>
      </c>
      <c r="H33" s="8">
        <f t="shared" si="2"/>
        <v>5740285905.049403</v>
      </c>
      <c r="I33" s="31">
        <f t="shared" si="3"/>
        <v>0.09150398820879599</v>
      </c>
      <c r="J33" s="8">
        <f t="shared" si="4"/>
        <v>5740285905.049403</v>
      </c>
      <c r="K33" s="31">
        <f t="shared" si="5"/>
        <v>0.09150398820879599</v>
      </c>
      <c r="L33" s="31">
        <f t="shared" si="7"/>
        <v>0.09150398820879599</v>
      </c>
      <c r="M33" s="32">
        <f t="shared" si="6"/>
        <v>3</v>
      </c>
      <c r="N33" s="32" t="s">
        <v>188</v>
      </c>
    </row>
    <row r="34" spans="1:14" s="8" customFormat="1" ht="12.75">
      <c r="A34" s="29">
        <v>139</v>
      </c>
      <c r="B34" s="29" t="s">
        <v>139</v>
      </c>
      <c r="C34" s="30">
        <v>11408.8</v>
      </c>
      <c r="D34" s="30">
        <v>11999.2</v>
      </c>
      <c r="E34" s="30">
        <v>14156.8</v>
      </c>
      <c r="F34" s="7">
        <f t="shared" si="1"/>
        <v>37564.8</v>
      </c>
      <c r="G34" s="7">
        <f aca="true" t="shared" si="8" ref="G34:G65">F34/3</f>
        <v>12521.6</v>
      </c>
      <c r="H34" s="8">
        <f t="shared" si="2"/>
        <v>1395034.8799999994</v>
      </c>
      <c r="I34" s="31">
        <f t="shared" si="3"/>
        <v>0.09432627993953689</v>
      </c>
      <c r="J34" s="8">
        <f t="shared" si="4"/>
        <v>1395034.8799999994</v>
      </c>
      <c r="K34" s="31">
        <f t="shared" si="5"/>
        <v>0.09432627993953689</v>
      </c>
      <c r="L34" s="31">
        <f t="shared" si="7"/>
        <v>0.09432627993953689</v>
      </c>
      <c r="M34" s="32">
        <f t="shared" si="6"/>
        <v>3</v>
      </c>
      <c r="N34" s="32" t="s">
        <v>188</v>
      </c>
    </row>
    <row r="35" spans="1:14" s="8" customFormat="1" ht="12.75">
      <c r="A35" s="29">
        <v>56</v>
      </c>
      <c r="B35" s="29" t="s">
        <v>56</v>
      </c>
      <c r="C35" s="30">
        <v>821998.1</v>
      </c>
      <c r="D35" s="30">
        <v>942604.8</v>
      </c>
      <c r="E35" s="30">
        <v>1041031.6</v>
      </c>
      <c r="F35" s="7">
        <f aca="true" t="shared" si="9" ref="F35:F66">SUM(C35:E35)</f>
        <v>2805634.5</v>
      </c>
      <c r="G35" s="7">
        <f t="shared" si="8"/>
        <v>935211.5</v>
      </c>
      <c r="H35" s="8">
        <f aca="true" t="shared" si="10" ref="H35:H66">((C35-G35)^2+(D35-G35)^2+(E35-G35)^2)/3</f>
        <v>8023276129.486667</v>
      </c>
      <c r="I35" s="31">
        <f aca="true" t="shared" si="11" ref="I35:I66">H35^0.5/G35</f>
        <v>0.09577805887987145</v>
      </c>
      <c r="J35" s="8">
        <f aca="true" t="shared" si="12" ref="J35:J66">DEVSQ(C35:E35)/3</f>
        <v>8023276129.486667</v>
      </c>
      <c r="K35" s="31">
        <f aca="true" t="shared" si="13" ref="K35:K66">J35^0.5/G35</f>
        <v>0.09577805887987145</v>
      </c>
      <c r="L35" s="31">
        <f t="shared" si="7"/>
        <v>0.09577805887987145</v>
      </c>
      <c r="M35" s="32">
        <f aca="true" t="shared" si="14" ref="M35:M66">COUNT(C35:E35)</f>
        <v>3</v>
      </c>
      <c r="N35" s="32" t="s">
        <v>188</v>
      </c>
    </row>
    <row r="36" spans="1:14" s="10" customFormat="1" ht="12.75">
      <c r="A36" s="33">
        <v>17</v>
      </c>
      <c r="B36" s="33" t="s">
        <v>17</v>
      </c>
      <c r="C36" s="34">
        <v>138363.9</v>
      </c>
      <c r="D36" s="34">
        <v>139740.3</v>
      </c>
      <c r="E36" s="34">
        <v>171536.6</v>
      </c>
      <c r="F36" s="9">
        <f t="shared" si="9"/>
        <v>449640.79999999993</v>
      </c>
      <c r="G36" s="9">
        <f t="shared" si="8"/>
        <v>149880.26666666663</v>
      </c>
      <c r="H36" s="10">
        <f t="shared" si="10"/>
        <v>234814132.8822224</v>
      </c>
      <c r="I36" s="35">
        <f t="shared" si="11"/>
        <v>0.10223925097967919</v>
      </c>
      <c r="J36" s="10">
        <f t="shared" si="12"/>
        <v>234814132.8822224</v>
      </c>
      <c r="K36" s="35">
        <f t="shared" si="13"/>
        <v>0.10223925097967919</v>
      </c>
      <c r="L36" s="35">
        <f t="shared" si="7"/>
        <v>0.10223925097968141</v>
      </c>
      <c r="M36" s="36">
        <f t="shared" si="14"/>
        <v>3</v>
      </c>
      <c r="N36" s="36" t="s">
        <v>189</v>
      </c>
    </row>
    <row r="37" spans="1:14" s="10" customFormat="1" ht="12.75">
      <c r="A37" s="33">
        <v>5</v>
      </c>
      <c r="B37" s="33" t="s">
        <v>5</v>
      </c>
      <c r="C37" s="34">
        <v>232124.4</v>
      </c>
      <c r="D37" s="34">
        <v>256134</v>
      </c>
      <c r="E37" s="34">
        <v>298476.3</v>
      </c>
      <c r="F37" s="9">
        <f t="shared" si="9"/>
        <v>786734.7</v>
      </c>
      <c r="G37" s="9">
        <f t="shared" si="8"/>
        <v>262244.89999999997</v>
      </c>
      <c r="H37" s="10">
        <f t="shared" si="10"/>
        <v>752433988.3399998</v>
      </c>
      <c r="I37" s="35">
        <f t="shared" si="11"/>
        <v>0.10459890820930062</v>
      </c>
      <c r="J37" s="10">
        <f t="shared" si="12"/>
        <v>752433988.3399998</v>
      </c>
      <c r="K37" s="35">
        <f t="shared" si="13"/>
        <v>0.10459890820930062</v>
      </c>
      <c r="L37" s="35">
        <f t="shared" si="7"/>
        <v>0.10459890820930015</v>
      </c>
      <c r="M37" s="36">
        <f t="shared" si="14"/>
        <v>3</v>
      </c>
      <c r="N37" s="36" t="s">
        <v>189</v>
      </c>
    </row>
    <row r="38" spans="1:14" s="10" customFormat="1" ht="12.75">
      <c r="A38" s="33">
        <v>124</v>
      </c>
      <c r="B38" s="33" t="s">
        <v>124</v>
      </c>
      <c r="C38" s="34">
        <v>130221.7</v>
      </c>
      <c r="D38" s="34">
        <v>108017.2</v>
      </c>
      <c r="E38" s="34">
        <v>102732.3</v>
      </c>
      <c r="F38" s="9">
        <f t="shared" si="9"/>
        <v>340971.2</v>
      </c>
      <c r="G38" s="9">
        <f t="shared" si="8"/>
        <v>113657.06666666667</v>
      </c>
      <c r="H38" s="10">
        <f t="shared" si="10"/>
        <v>141848566.73555553</v>
      </c>
      <c r="I38" s="35">
        <f t="shared" si="11"/>
        <v>0.10478908125603337</v>
      </c>
      <c r="J38" s="10">
        <f t="shared" si="12"/>
        <v>141848566.73555553</v>
      </c>
      <c r="K38" s="35">
        <f t="shared" si="13"/>
        <v>0.10478908125603337</v>
      </c>
      <c r="L38" s="35">
        <f t="shared" si="7"/>
        <v>0.1047890812560338</v>
      </c>
      <c r="M38" s="36">
        <f t="shared" si="14"/>
        <v>3</v>
      </c>
      <c r="N38" s="36" t="s">
        <v>189</v>
      </c>
    </row>
    <row r="39" spans="1:14" s="10" customFormat="1" ht="12.75">
      <c r="A39" s="33">
        <v>37</v>
      </c>
      <c r="B39" s="33" t="s">
        <v>37</v>
      </c>
      <c r="C39" s="34">
        <v>43222</v>
      </c>
      <c r="D39" s="34">
        <v>38226.4</v>
      </c>
      <c r="E39" s="34">
        <v>33380.3</v>
      </c>
      <c r="F39" s="9">
        <f t="shared" si="9"/>
        <v>114828.7</v>
      </c>
      <c r="G39" s="9">
        <f t="shared" si="8"/>
        <v>38276.23333333333</v>
      </c>
      <c r="H39" s="10">
        <f t="shared" si="10"/>
        <v>16144418.162222212</v>
      </c>
      <c r="I39" s="35">
        <f t="shared" si="11"/>
        <v>0.10497406269160206</v>
      </c>
      <c r="J39" s="10">
        <f t="shared" si="12"/>
        <v>16144418.162222212</v>
      </c>
      <c r="K39" s="35">
        <f t="shared" si="13"/>
        <v>0.10497406269160206</v>
      </c>
      <c r="L39" s="35">
        <f t="shared" si="7"/>
        <v>0.10497406269160313</v>
      </c>
      <c r="M39" s="36">
        <f t="shared" si="14"/>
        <v>3</v>
      </c>
      <c r="N39" s="36" t="s">
        <v>189</v>
      </c>
    </row>
    <row r="40" spans="1:14" s="10" customFormat="1" ht="12.75">
      <c r="A40" s="33">
        <v>95</v>
      </c>
      <c r="B40" s="33" t="s">
        <v>95</v>
      </c>
      <c r="C40" s="34">
        <v>95873.2</v>
      </c>
      <c r="D40" s="34">
        <v>86649.2</v>
      </c>
      <c r="E40" s="34">
        <v>72924.3</v>
      </c>
      <c r="F40" s="9">
        <f t="shared" si="9"/>
        <v>255446.7</v>
      </c>
      <c r="G40" s="9">
        <f t="shared" si="8"/>
        <v>85148.90000000001</v>
      </c>
      <c r="H40" s="10">
        <f t="shared" si="10"/>
        <v>88900785.24666663</v>
      </c>
      <c r="I40" s="35">
        <f t="shared" si="11"/>
        <v>0.11073215619176865</v>
      </c>
      <c r="J40" s="10">
        <f t="shared" si="12"/>
        <v>88900785.24666663</v>
      </c>
      <c r="K40" s="35">
        <f t="shared" si="13"/>
        <v>0.11073215619176865</v>
      </c>
      <c r="L40" s="35">
        <f t="shared" si="7"/>
        <v>0.11073215619176824</v>
      </c>
      <c r="M40" s="36">
        <f t="shared" si="14"/>
        <v>3</v>
      </c>
      <c r="N40" s="36" t="s">
        <v>189</v>
      </c>
    </row>
    <row r="41" spans="1:14" s="10" customFormat="1" ht="12.75">
      <c r="A41" s="33">
        <v>8</v>
      </c>
      <c r="B41" s="33" t="s">
        <v>8</v>
      </c>
      <c r="C41" s="34">
        <v>12545.5</v>
      </c>
      <c r="D41" s="34">
        <v>12606</v>
      </c>
      <c r="E41" s="34">
        <v>9779.9</v>
      </c>
      <c r="F41" s="9">
        <f t="shared" si="9"/>
        <v>34931.4</v>
      </c>
      <c r="G41" s="9">
        <f t="shared" si="8"/>
        <v>11643.800000000001</v>
      </c>
      <c r="H41" s="10">
        <f t="shared" si="10"/>
        <v>1737671.6466666672</v>
      </c>
      <c r="I41" s="35">
        <f t="shared" si="11"/>
        <v>0.1132111286977002</v>
      </c>
      <c r="J41" s="10">
        <f t="shared" si="12"/>
        <v>1737671.6466666672</v>
      </c>
      <c r="K41" s="35">
        <f t="shared" si="13"/>
        <v>0.1132111286977002</v>
      </c>
      <c r="L41" s="35">
        <f t="shared" si="7"/>
        <v>0.11321112869769992</v>
      </c>
      <c r="M41" s="36">
        <f t="shared" si="14"/>
        <v>3</v>
      </c>
      <c r="N41" s="36" t="s">
        <v>189</v>
      </c>
    </row>
    <row r="42" spans="1:14" s="10" customFormat="1" ht="12.75">
      <c r="A42" s="33">
        <v>136</v>
      </c>
      <c r="B42" s="33" t="s">
        <v>136</v>
      </c>
      <c r="C42" s="34">
        <v>221692.6</v>
      </c>
      <c r="D42" s="34">
        <v>273510.4</v>
      </c>
      <c r="E42" s="34">
        <v>293807.7</v>
      </c>
      <c r="F42" s="9">
        <f t="shared" si="9"/>
        <v>789010.7</v>
      </c>
      <c r="G42" s="9">
        <f t="shared" si="8"/>
        <v>263003.56666666665</v>
      </c>
      <c r="H42" s="10">
        <f t="shared" si="10"/>
        <v>921961381.3488892</v>
      </c>
      <c r="I42" s="35">
        <f t="shared" si="11"/>
        <v>0.11545020989936519</v>
      </c>
      <c r="J42" s="10">
        <f t="shared" si="12"/>
        <v>921961381.3488892</v>
      </c>
      <c r="K42" s="35">
        <f t="shared" si="13"/>
        <v>0.11545020989936519</v>
      </c>
      <c r="L42" s="35">
        <f t="shared" si="7"/>
        <v>0.11545020989936697</v>
      </c>
      <c r="M42" s="36">
        <f t="shared" si="14"/>
        <v>3</v>
      </c>
      <c r="N42" s="36" t="s">
        <v>189</v>
      </c>
    </row>
    <row r="43" spans="1:14" s="10" customFormat="1" ht="12.75">
      <c r="A43" s="33">
        <v>36</v>
      </c>
      <c r="B43" s="33" t="s">
        <v>36</v>
      </c>
      <c r="C43" s="34">
        <v>192063.2</v>
      </c>
      <c r="D43" s="34">
        <v>195419.4</v>
      </c>
      <c r="E43" s="34">
        <v>246746.3</v>
      </c>
      <c r="F43" s="9">
        <f t="shared" si="9"/>
        <v>634228.8999999999</v>
      </c>
      <c r="G43" s="9">
        <f t="shared" si="8"/>
        <v>211409.6333333333</v>
      </c>
      <c r="H43" s="10">
        <f t="shared" si="10"/>
        <v>626217351.962222</v>
      </c>
      <c r="I43" s="35">
        <f t="shared" si="11"/>
        <v>0.11836894469115138</v>
      </c>
      <c r="J43" s="10">
        <f t="shared" si="12"/>
        <v>626217351.962222</v>
      </c>
      <c r="K43" s="35">
        <f t="shared" si="13"/>
        <v>0.11836894469115138</v>
      </c>
      <c r="L43" s="35">
        <f t="shared" si="7"/>
        <v>0.11836894469115239</v>
      </c>
      <c r="M43" s="36">
        <f t="shared" si="14"/>
        <v>3</v>
      </c>
      <c r="N43" s="36" t="s">
        <v>189</v>
      </c>
    </row>
    <row r="44" spans="1:14" s="10" customFormat="1" ht="12.75">
      <c r="A44" s="33">
        <v>68</v>
      </c>
      <c r="B44" s="33" t="s">
        <v>68</v>
      </c>
      <c r="C44" s="34">
        <v>493860.3</v>
      </c>
      <c r="D44" s="34">
        <v>649020.4</v>
      </c>
      <c r="E44" s="34">
        <v>530318.5</v>
      </c>
      <c r="F44" s="9">
        <f t="shared" si="9"/>
        <v>1673199.2</v>
      </c>
      <c r="G44" s="9">
        <f t="shared" si="8"/>
        <v>557733.0666666667</v>
      </c>
      <c r="H44" s="10">
        <f t="shared" si="10"/>
        <v>4388222004.762224</v>
      </c>
      <c r="I44" s="35">
        <f t="shared" si="11"/>
        <v>0.11877304806744075</v>
      </c>
      <c r="J44" s="10">
        <f t="shared" si="12"/>
        <v>4388222004.762224</v>
      </c>
      <c r="K44" s="35">
        <f t="shared" si="13"/>
        <v>0.11877304806744075</v>
      </c>
      <c r="L44" s="35">
        <f t="shared" si="7"/>
        <v>0.11877304806744127</v>
      </c>
      <c r="M44" s="36">
        <f t="shared" si="14"/>
        <v>3</v>
      </c>
      <c r="N44" s="36" t="s">
        <v>189</v>
      </c>
    </row>
    <row r="45" spans="1:14" s="10" customFormat="1" ht="12.75">
      <c r="A45" s="33">
        <v>128</v>
      </c>
      <c r="B45" s="33" t="s">
        <v>128</v>
      </c>
      <c r="C45" s="34">
        <v>125956.9</v>
      </c>
      <c r="D45" s="34">
        <v>100912.5</v>
      </c>
      <c r="E45" s="34">
        <v>96206.2</v>
      </c>
      <c r="F45" s="9">
        <f t="shared" si="9"/>
        <v>323075.6</v>
      </c>
      <c r="G45" s="9">
        <f t="shared" si="8"/>
        <v>107691.86666666665</v>
      </c>
      <c r="H45" s="10">
        <f t="shared" si="10"/>
        <v>170497264.6155555</v>
      </c>
      <c r="I45" s="35">
        <f t="shared" si="11"/>
        <v>0.12124834045186297</v>
      </c>
      <c r="J45" s="10">
        <f t="shared" si="12"/>
        <v>170497264.6155555</v>
      </c>
      <c r="K45" s="35">
        <f t="shared" si="13"/>
        <v>0.12124834045186297</v>
      </c>
      <c r="L45" s="35">
        <f t="shared" si="7"/>
        <v>0.12124834045186393</v>
      </c>
      <c r="M45" s="36">
        <f t="shared" si="14"/>
        <v>3</v>
      </c>
      <c r="N45" s="36" t="s">
        <v>189</v>
      </c>
    </row>
    <row r="46" spans="1:14" s="10" customFormat="1" ht="12.75">
      <c r="A46" s="33">
        <v>135</v>
      </c>
      <c r="B46" s="33" t="s">
        <v>135</v>
      </c>
      <c r="C46" s="34">
        <v>977070.6</v>
      </c>
      <c r="D46" s="34">
        <v>1066524.1</v>
      </c>
      <c r="E46" s="34">
        <v>1302351.4</v>
      </c>
      <c r="F46" s="9">
        <f t="shared" si="9"/>
        <v>3345946.1</v>
      </c>
      <c r="G46" s="9">
        <f t="shared" si="8"/>
        <v>1115315.3666666667</v>
      </c>
      <c r="H46" s="10">
        <f t="shared" si="10"/>
        <v>18824893659.575542</v>
      </c>
      <c r="I46" s="35">
        <f t="shared" si="11"/>
        <v>0.12301797672131545</v>
      </c>
      <c r="J46" s="10">
        <f t="shared" si="12"/>
        <v>18824893659.575542</v>
      </c>
      <c r="K46" s="35">
        <f t="shared" si="13"/>
        <v>0.12301797672131545</v>
      </c>
      <c r="L46" s="35">
        <f t="shared" si="7"/>
        <v>0.12301797672131537</v>
      </c>
      <c r="M46" s="36">
        <f t="shared" si="14"/>
        <v>3</v>
      </c>
      <c r="N46" s="36" t="s">
        <v>189</v>
      </c>
    </row>
    <row r="47" spans="1:14" s="10" customFormat="1" ht="12.75">
      <c r="A47" s="33">
        <v>122</v>
      </c>
      <c r="B47" s="33" t="s">
        <v>122</v>
      </c>
      <c r="C47" s="34">
        <v>7095</v>
      </c>
      <c r="D47" s="34">
        <v>8600</v>
      </c>
      <c r="E47" s="34">
        <v>9681.5</v>
      </c>
      <c r="F47" s="9">
        <f t="shared" si="9"/>
        <v>25376.5</v>
      </c>
      <c r="G47" s="9">
        <f t="shared" si="8"/>
        <v>8458.833333333334</v>
      </c>
      <c r="H47" s="10">
        <f t="shared" si="10"/>
        <v>1124961.0555555557</v>
      </c>
      <c r="I47" s="35">
        <f t="shared" si="11"/>
        <v>0.1253886642799953</v>
      </c>
      <c r="J47" s="10">
        <f t="shared" si="12"/>
        <v>1124961.0555555557</v>
      </c>
      <c r="K47" s="35">
        <f t="shared" si="13"/>
        <v>0.1253886642799953</v>
      </c>
      <c r="L47" s="35">
        <f t="shared" si="7"/>
        <v>0.12538866427999526</v>
      </c>
      <c r="M47" s="36">
        <f t="shared" si="14"/>
        <v>3</v>
      </c>
      <c r="N47" s="36" t="s">
        <v>189</v>
      </c>
    </row>
    <row r="48" spans="1:14" s="10" customFormat="1" ht="12.75">
      <c r="A48" s="33">
        <v>159</v>
      </c>
      <c r="B48" s="33" t="s">
        <v>159</v>
      </c>
      <c r="C48" s="34">
        <v>64960.4</v>
      </c>
      <c r="D48" s="34">
        <v>49402.6</v>
      </c>
      <c r="E48" s="34">
        <v>66120.6</v>
      </c>
      <c r="F48" s="9">
        <f t="shared" si="9"/>
        <v>180483.6</v>
      </c>
      <c r="G48" s="9">
        <f t="shared" si="8"/>
        <v>60161.200000000004</v>
      </c>
      <c r="H48" s="10">
        <f t="shared" si="10"/>
        <v>58098080.9866667</v>
      </c>
      <c r="I48" s="35">
        <f t="shared" si="11"/>
        <v>0.12669643753944304</v>
      </c>
      <c r="J48" s="10">
        <f t="shared" si="12"/>
        <v>58098080.9866667</v>
      </c>
      <c r="K48" s="35">
        <f t="shared" si="13"/>
        <v>0.12669643753944304</v>
      </c>
      <c r="L48" s="35">
        <f t="shared" si="7"/>
        <v>0.12669643753944315</v>
      </c>
      <c r="M48" s="36">
        <f t="shared" si="14"/>
        <v>3</v>
      </c>
      <c r="N48" s="36" t="s">
        <v>189</v>
      </c>
    </row>
    <row r="49" spans="1:14" s="10" customFormat="1" ht="12.75">
      <c r="A49" s="33">
        <v>143</v>
      </c>
      <c r="B49" s="33" t="s">
        <v>143</v>
      </c>
      <c r="C49" s="34">
        <v>96295.6</v>
      </c>
      <c r="D49" s="34">
        <v>112453.1</v>
      </c>
      <c r="E49" s="34">
        <v>131515.5</v>
      </c>
      <c r="F49" s="9">
        <f t="shared" si="9"/>
        <v>340264.2</v>
      </c>
      <c r="G49" s="9">
        <f t="shared" si="8"/>
        <v>113421.40000000001</v>
      </c>
      <c r="H49" s="10">
        <f t="shared" si="10"/>
        <v>207209028.4466666</v>
      </c>
      <c r="I49" s="35">
        <f t="shared" si="11"/>
        <v>0.12691394196938965</v>
      </c>
      <c r="J49" s="10">
        <f t="shared" si="12"/>
        <v>207209028.4466666</v>
      </c>
      <c r="K49" s="35">
        <f t="shared" si="13"/>
        <v>0.12691394196938965</v>
      </c>
      <c r="L49" s="35">
        <f t="shared" si="7"/>
        <v>0.1269139419693893</v>
      </c>
      <c r="M49" s="36">
        <f t="shared" si="14"/>
        <v>3</v>
      </c>
      <c r="N49" s="36" t="s">
        <v>189</v>
      </c>
    </row>
    <row r="50" spans="1:14" s="10" customFormat="1" ht="12.75">
      <c r="A50" s="33">
        <v>126</v>
      </c>
      <c r="B50" s="33" t="s">
        <v>126</v>
      </c>
      <c r="C50" s="34">
        <v>116397</v>
      </c>
      <c r="D50" s="34">
        <v>99662.1</v>
      </c>
      <c r="E50" s="34">
        <v>136181.2</v>
      </c>
      <c r="F50" s="9">
        <f t="shared" si="9"/>
        <v>352240.30000000005</v>
      </c>
      <c r="G50" s="9">
        <f t="shared" si="8"/>
        <v>117413.43333333335</v>
      </c>
      <c r="H50" s="10">
        <f t="shared" si="10"/>
        <v>222790679.1622223</v>
      </c>
      <c r="I50" s="35">
        <f t="shared" si="11"/>
        <v>0.12712492833099642</v>
      </c>
      <c r="J50" s="10">
        <f t="shared" si="12"/>
        <v>222790679.1622223</v>
      </c>
      <c r="K50" s="35">
        <f t="shared" si="13"/>
        <v>0.12712492833099642</v>
      </c>
      <c r="L50" s="35">
        <f t="shared" si="7"/>
        <v>0.12712492833099615</v>
      </c>
      <c r="M50" s="36">
        <f t="shared" si="14"/>
        <v>3</v>
      </c>
      <c r="N50" s="36" t="s">
        <v>189</v>
      </c>
    </row>
    <row r="51" spans="1:14" s="10" customFormat="1" ht="12.75">
      <c r="A51" s="33">
        <v>44</v>
      </c>
      <c r="B51" s="33" t="s">
        <v>44</v>
      </c>
      <c r="C51" s="34">
        <v>84358.7</v>
      </c>
      <c r="D51" s="34">
        <v>98207.9</v>
      </c>
      <c r="E51" s="34">
        <v>115689.8</v>
      </c>
      <c r="F51" s="9">
        <f t="shared" si="9"/>
        <v>298256.39999999997</v>
      </c>
      <c r="G51" s="9">
        <f t="shared" si="8"/>
        <v>99418.79999999999</v>
      </c>
      <c r="H51" s="10">
        <f t="shared" si="10"/>
        <v>164339443.94000006</v>
      </c>
      <c r="I51" s="35">
        <f t="shared" si="11"/>
        <v>0.12894437152217586</v>
      </c>
      <c r="J51" s="10">
        <f t="shared" si="12"/>
        <v>164339443.94000006</v>
      </c>
      <c r="K51" s="35">
        <f t="shared" si="13"/>
        <v>0.12894437152217586</v>
      </c>
      <c r="L51" s="35">
        <f t="shared" si="7"/>
        <v>0.1289443715221768</v>
      </c>
      <c r="M51" s="36">
        <f t="shared" si="14"/>
        <v>3</v>
      </c>
      <c r="N51" s="36" t="s">
        <v>189</v>
      </c>
    </row>
    <row r="52" spans="1:14" s="10" customFormat="1" ht="12.75">
      <c r="A52" s="33">
        <v>63</v>
      </c>
      <c r="B52" s="33" t="s">
        <v>63</v>
      </c>
      <c r="C52" s="34">
        <v>61660</v>
      </c>
      <c r="D52" s="34">
        <v>45546.1</v>
      </c>
      <c r="E52" s="34">
        <v>49920.8</v>
      </c>
      <c r="F52" s="9">
        <f t="shared" si="9"/>
        <v>157126.90000000002</v>
      </c>
      <c r="G52" s="9">
        <f t="shared" si="8"/>
        <v>52375.63333333334</v>
      </c>
      <c r="H52" s="10">
        <f t="shared" si="10"/>
        <v>46289398.88222223</v>
      </c>
      <c r="I52" s="35">
        <f t="shared" si="11"/>
        <v>0.1299006974840185</v>
      </c>
      <c r="J52" s="10">
        <f t="shared" si="12"/>
        <v>46289398.88222223</v>
      </c>
      <c r="K52" s="35">
        <f t="shared" si="13"/>
        <v>0.1299006974840185</v>
      </c>
      <c r="L52" s="35">
        <f t="shared" si="7"/>
        <v>0.1299006974840177</v>
      </c>
      <c r="M52" s="36">
        <f t="shared" si="14"/>
        <v>3</v>
      </c>
      <c r="N52" s="36" t="s">
        <v>189</v>
      </c>
    </row>
    <row r="53" spans="1:14" s="10" customFormat="1" ht="12.75">
      <c r="A53" s="33">
        <v>85</v>
      </c>
      <c r="B53" s="33" t="s">
        <v>85</v>
      </c>
      <c r="C53" s="34">
        <v>254094.5</v>
      </c>
      <c r="D53" s="34">
        <v>234383.4</v>
      </c>
      <c r="E53" s="34">
        <v>316476.4</v>
      </c>
      <c r="F53" s="9">
        <f t="shared" si="9"/>
        <v>804954.3</v>
      </c>
      <c r="G53" s="9">
        <f t="shared" si="8"/>
        <v>268318.10000000003</v>
      </c>
      <c r="H53" s="10">
        <f t="shared" si="10"/>
        <v>1224365506.6466675</v>
      </c>
      <c r="I53" s="35">
        <f t="shared" si="11"/>
        <v>0.13040840194987263</v>
      </c>
      <c r="J53" s="10">
        <f t="shared" si="12"/>
        <v>1224365506.6466675</v>
      </c>
      <c r="K53" s="35">
        <f t="shared" si="13"/>
        <v>0.13040840194987263</v>
      </c>
      <c r="L53" s="35">
        <f t="shared" si="7"/>
        <v>0.1304084019498723</v>
      </c>
      <c r="M53" s="36">
        <f t="shared" si="14"/>
        <v>3</v>
      </c>
      <c r="N53" s="36" t="s">
        <v>189</v>
      </c>
    </row>
    <row r="54" spans="1:14" s="10" customFormat="1" ht="12.75">
      <c r="A54" s="33">
        <v>109</v>
      </c>
      <c r="B54" s="33" t="s">
        <v>109</v>
      </c>
      <c r="C54" s="34">
        <v>41260.9</v>
      </c>
      <c r="D54" s="34">
        <v>53079.7</v>
      </c>
      <c r="E54" s="34">
        <v>40138.2</v>
      </c>
      <c r="F54" s="9">
        <f t="shared" si="9"/>
        <v>134478.8</v>
      </c>
      <c r="G54" s="9">
        <f t="shared" si="8"/>
        <v>44826.26666666666</v>
      </c>
      <c r="H54" s="10">
        <f t="shared" si="10"/>
        <v>34269656.77555554</v>
      </c>
      <c r="I54" s="35">
        <f t="shared" si="11"/>
        <v>0.1305937242035581</v>
      </c>
      <c r="J54" s="10">
        <f t="shared" si="12"/>
        <v>34269656.77555554</v>
      </c>
      <c r="K54" s="35">
        <f t="shared" si="13"/>
        <v>0.1305937242035581</v>
      </c>
      <c r="L54" s="35">
        <f t="shared" si="7"/>
        <v>0.13059372420355803</v>
      </c>
      <c r="M54" s="36">
        <f t="shared" si="14"/>
        <v>3</v>
      </c>
      <c r="N54" s="36" t="s">
        <v>189</v>
      </c>
    </row>
    <row r="55" spans="1:14" s="10" customFormat="1" ht="12.75">
      <c r="A55" s="33">
        <v>158</v>
      </c>
      <c r="B55" s="33" t="s">
        <v>158</v>
      </c>
      <c r="C55" s="34">
        <v>29551.2</v>
      </c>
      <c r="D55" s="34">
        <v>38772.6</v>
      </c>
      <c r="E55" s="34">
        <v>40255</v>
      </c>
      <c r="F55" s="9">
        <f t="shared" si="9"/>
        <v>108578.8</v>
      </c>
      <c r="G55" s="9">
        <f t="shared" si="8"/>
        <v>36192.933333333334</v>
      </c>
      <c r="H55" s="10">
        <f t="shared" si="10"/>
        <v>22422562.46222222</v>
      </c>
      <c r="I55" s="35">
        <f t="shared" si="11"/>
        <v>0.13083346348492858</v>
      </c>
      <c r="J55" s="10">
        <f t="shared" si="12"/>
        <v>22422562.46222222</v>
      </c>
      <c r="K55" s="35">
        <f t="shared" si="13"/>
        <v>0.13083346348492858</v>
      </c>
      <c r="L55" s="35">
        <f t="shared" si="7"/>
        <v>0.13083346348492791</v>
      </c>
      <c r="M55" s="36">
        <f t="shared" si="14"/>
        <v>3</v>
      </c>
      <c r="N55" s="36" t="s">
        <v>189</v>
      </c>
    </row>
    <row r="56" spans="1:14" s="10" customFormat="1" ht="12.75">
      <c r="A56" s="33">
        <v>104</v>
      </c>
      <c r="B56" s="33" t="s">
        <v>104</v>
      </c>
      <c r="C56" s="34">
        <v>172143.7</v>
      </c>
      <c r="D56" s="34">
        <v>153479.6</v>
      </c>
      <c r="E56" s="34">
        <v>211204.4</v>
      </c>
      <c r="F56" s="9">
        <f t="shared" si="9"/>
        <v>536827.7000000001</v>
      </c>
      <c r="G56" s="9">
        <f t="shared" si="8"/>
        <v>178942.56666666668</v>
      </c>
      <c r="H56" s="10">
        <f t="shared" si="10"/>
        <v>578471049.8155552</v>
      </c>
      <c r="I56" s="35">
        <f t="shared" si="11"/>
        <v>0.13440862930434083</v>
      </c>
      <c r="J56" s="10">
        <f t="shared" si="12"/>
        <v>578471049.8155552</v>
      </c>
      <c r="K56" s="35">
        <f t="shared" si="13"/>
        <v>0.13440862930434083</v>
      </c>
      <c r="L56" s="35">
        <f t="shared" si="7"/>
        <v>0.13440862930433964</v>
      </c>
      <c r="M56" s="36">
        <f t="shared" si="14"/>
        <v>3</v>
      </c>
      <c r="N56" s="36" t="s">
        <v>189</v>
      </c>
    </row>
    <row r="57" spans="1:14" s="10" customFormat="1" ht="12.75">
      <c r="A57" s="33">
        <v>121</v>
      </c>
      <c r="B57" s="33" t="s">
        <v>121</v>
      </c>
      <c r="C57" s="34">
        <v>1304590</v>
      </c>
      <c r="D57" s="34">
        <v>1764005</v>
      </c>
      <c r="E57" s="34">
        <v>1387460</v>
      </c>
      <c r="F57" s="9">
        <f t="shared" si="9"/>
        <v>4456055</v>
      </c>
      <c r="G57" s="9">
        <f t="shared" si="8"/>
        <v>1485351.6666666667</v>
      </c>
      <c r="H57" s="10">
        <f t="shared" si="10"/>
        <v>39968412905.555565</v>
      </c>
      <c r="I57" s="35">
        <f t="shared" si="11"/>
        <v>0.13459507344588792</v>
      </c>
      <c r="J57" s="10">
        <f t="shared" si="12"/>
        <v>39968412905.555565</v>
      </c>
      <c r="K57" s="35">
        <f t="shared" si="13"/>
        <v>0.13459507344588792</v>
      </c>
      <c r="L57" s="35">
        <f t="shared" si="7"/>
        <v>0.13459507344588792</v>
      </c>
      <c r="M57" s="36">
        <f t="shared" si="14"/>
        <v>3</v>
      </c>
      <c r="N57" s="36" t="s">
        <v>189</v>
      </c>
    </row>
    <row r="58" spans="1:14" s="10" customFormat="1" ht="12.75">
      <c r="A58" s="33">
        <v>127</v>
      </c>
      <c r="B58" s="33" t="s">
        <v>127</v>
      </c>
      <c r="C58" s="34">
        <v>123461.8</v>
      </c>
      <c r="D58" s="34">
        <v>89634</v>
      </c>
      <c r="E58" s="34">
        <v>118418</v>
      </c>
      <c r="F58" s="9">
        <f t="shared" si="9"/>
        <v>331513.8</v>
      </c>
      <c r="G58" s="9">
        <f t="shared" si="8"/>
        <v>110504.59999999999</v>
      </c>
      <c r="H58" s="10">
        <f t="shared" si="10"/>
        <v>222030958.5866667</v>
      </c>
      <c r="I58" s="35">
        <f t="shared" si="11"/>
        <v>0.13484238024190348</v>
      </c>
      <c r="J58" s="10">
        <f t="shared" si="12"/>
        <v>222030958.5866667</v>
      </c>
      <c r="K58" s="35">
        <f t="shared" si="13"/>
        <v>0.13484238024190348</v>
      </c>
      <c r="L58" s="35">
        <f t="shared" si="7"/>
        <v>0.13484238024190395</v>
      </c>
      <c r="M58" s="36">
        <f t="shared" si="14"/>
        <v>3</v>
      </c>
      <c r="N58" s="36" t="s">
        <v>189</v>
      </c>
    </row>
    <row r="59" spans="1:14" s="10" customFormat="1" ht="12.75">
      <c r="A59" s="33">
        <v>118</v>
      </c>
      <c r="B59" s="33" t="s">
        <v>118</v>
      </c>
      <c r="C59" s="34">
        <v>25019.5</v>
      </c>
      <c r="D59" s="34">
        <v>18040.8</v>
      </c>
      <c r="E59" s="34">
        <v>23617.3</v>
      </c>
      <c r="F59" s="9">
        <f t="shared" si="9"/>
        <v>66677.6</v>
      </c>
      <c r="G59" s="9">
        <f t="shared" si="8"/>
        <v>22225.86666666667</v>
      </c>
      <c r="H59" s="10">
        <f t="shared" si="10"/>
        <v>9085085.642222224</v>
      </c>
      <c r="I59" s="35">
        <f t="shared" si="11"/>
        <v>0.1356144003995635</v>
      </c>
      <c r="J59" s="10">
        <f t="shared" si="12"/>
        <v>9085085.642222224</v>
      </c>
      <c r="K59" s="35">
        <f t="shared" si="13"/>
        <v>0.1356144003995635</v>
      </c>
      <c r="L59" s="35">
        <f t="shared" si="7"/>
        <v>0.13561440039956166</v>
      </c>
      <c r="M59" s="36">
        <f t="shared" si="14"/>
        <v>3</v>
      </c>
      <c r="N59" s="36" t="s">
        <v>189</v>
      </c>
    </row>
    <row r="60" spans="1:14" s="10" customFormat="1" ht="12.75">
      <c r="A60" s="33">
        <v>116</v>
      </c>
      <c r="B60" s="33" t="s">
        <v>116</v>
      </c>
      <c r="C60" s="34">
        <v>245050.1</v>
      </c>
      <c r="D60" s="34">
        <v>286836.8</v>
      </c>
      <c r="E60" s="34">
        <v>342432.4</v>
      </c>
      <c r="F60" s="9">
        <f t="shared" si="9"/>
        <v>874319.3</v>
      </c>
      <c r="G60" s="9">
        <f t="shared" si="8"/>
        <v>291439.76666666666</v>
      </c>
      <c r="H60" s="10">
        <f t="shared" si="10"/>
        <v>1591145709.9488897</v>
      </c>
      <c r="I60" s="35">
        <f t="shared" si="11"/>
        <v>0.1368693376455133</v>
      </c>
      <c r="J60" s="10">
        <f t="shared" si="12"/>
        <v>1591145709.9488897</v>
      </c>
      <c r="K60" s="35">
        <f t="shared" si="13"/>
        <v>0.1368693376455133</v>
      </c>
      <c r="L60" s="35">
        <f t="shared" si="7"/>
        <v>0.13686933764551285</v>
      </c>
      <c r="M60" s="36">
        <f t="shared" si="14"/>
        <v>3</v>
      </c>
      <c r="N60" s="36" t="s">
        <v>189</v>
      </c>
    </row>
    <row r="61" spans="1:14" s="10" customFormat="1" ht="12.75">
      <c r="A61" s="33">
        <v>43</v>
      </c>
      <c r="B61" s="33" t="s">
        <v>43</v>
      </c>
      <c r="C61" s="34">
        <v>72071.4</v>
      </c>
      <c r="D61" s="34">
        <v>51087.8</v>
      </c>
      <c r="E61" s="34">
        <v>66062.5</v>
      </c>
      <c r="F61" s="9">
        <f t="shared" si="9"/>
        <v>189221.7</v>
      </c>
      <c r="G61" s="9">
        <f t="shared" si="8"/>
        <v>63073.9</v>
      </c>
      <c r="H61" s="10">
        <f t="shared" si="10"/>
        <v>77851109.80666661</v>
      </c>
      <c r="I61" s="35">
        <f t="shared" si="11"/>
        <v>0.13988872723295542</v>
      </c>
      <c r="J61" s="10">
        <f t="shared" si="12"/>
        <v>77851109.80666661</v>
      </c>
      <c r="K61" s="35">
        <f t="shared" si="13"/>
        <v>0.13988872723295542</v>
      </c>
      <c r="L61" s="35">
        <f t="shared" si="7"/>
        <v>0.13988872723295415</v>
      </c>
      <c r="M61" s="36">
        <f t="shared" si="14"/>
        <v>3</v>
      </c>
      <c r="N61" s="36" t="s">
        <v>189</v>
      </c>
    </row>
    <row r="62" spans="1:14" s="10" customFormat="1" ht="12.75">
      <c r="A62" s="33">
        <v>80</v>
      </c>
      <c r="B62" s="33" t="s">
        <v>80</v>
      </c>
      <c r="C62" s="34">
        <v>67877.8</v>
      </c>
      <c r="D62" s="34">
        <v>51977.5</v>
      </c>
      <c r="E62" s="34">
        <v>74797.4</v>
      </c>
      <c r="F62" s="9">
        <f t="shared" si="9"/>
        <v>194652.7</v>
      </c>
      <c r="G62" s="9">
        <f t="shared" si="8"/>
        <v>64884.23333333334</v>
      </c>
      <c r="H62" s="10">
        <f t="shared" si="10"/>
        <v>91272026.69555552</v>
      </c>
      <c r="I62" s="35">
        <f t="shared" si="11"/>
        <v>0.14724130897197021</v>
      </c>
      <c r="J62" s="10">
        <f t="shared" si="12"/>
        <v>91272026.69555552</v>
      </c>
      <c r="K62" s="35">
        <f t="shared" si="13"/>
        <v>0.14724130897197021</v>
      </c>
      <c r="L62" s="35">
        <f t="shared" si="7"/>
        <v>0.14724130897196974</v>
      </c>
      <c r="M62" s="36">
        <f t="shared" si="14"/>
        <v>3</v>
      </c>
      <c r="N62" s="36" t="s">
        <v>189</v>
      </c>
    </row>
    <row r="63" spans="1:14" s="10" customFormat="1" ht="12.75">
      <c r="A63" s="33">
        <v>103</v>
      </c>
      <c r="B63" s="33" t="s">
        <v>103</v>
      </c>
      <c r="C63" s="34">
        <v>441274.69</v>
      </c>
      <c r="D63" s="34">
        <v>607812.93</v>
      </c>
      <c r="E63" s="34">
        <v>623102.74</v>
      </c>
      <c r="F63" s="9">
        <f t="shared" si="9"/>
        <v>1672190.36</v>
      </c>
      <c r="G63" s="9">
        <f t="shared" si="8"/>
        <v>557396.7866666667</v>
      </c>
      <c r="H63" s="10">
        <f t="shared" si="10"/>
        <v>6781133715.437356</v>
      </c>
      <c r="I63" s="35">
        <f t="shared" si="11"/>
        <v>0.14773612150979998</v>
      </c>
      <c r="J63" s="10">
        <f t="shared" si="12"/>
        <v>6781133715.437356</v>
      </c>
      <c r="K63" s="35">
        <f t="shared" si="13"/>
        <v>0.14773612150979998</v>
      </c>
      <c r="L63" s="35">
        <f t="shared" si="7"/>
        <v>0.14773612150979917</v>
      </c>
      <c r="M63" s="36">
        <f t="shared" si="14"/>
        <v>3</v>
      </c>
      <c r="N63" s="36" t="s">
        <v>189</v>
      </c>
    </row>
    <row r="64" spans="1:14" s="10" customFormat="1" ht="12.75">
      <c r="A64" s="33">
        <v>99</v>
      </c>
      <c r="B64" s="33" t="s">
        <v>99</v>
      </c>
      <c r="C64" s="34">
        <v>21420</v>
      </c>
      <c r="D64" s="34">
        <v>28070</v>
      </c>
      <c r="E64" s="34">
        <v>20125</v>
      </c>
      <c r="F64" s="9">
        <f t="shared" si="9"/>
        <v>69615</v>
      </c>
      <c r="G64" s="9">
        <f t="shared" si="8"/>
        <v>23205</v>
      </c>
      <c r="H64" s="10">
        <f t="shared" si="10"/>
        <v>12113616.666666666</v>
      </c>
      <c r="I64" s="35">
        <f t="shared" si="11"/>
        <v>0.14998759465916464</v>
      </c>
      <c r="J64" s="10">
        <f t="shared" si="12"/>
        <v>12113616.666666666</v>
      </c>
      <c r="K64" s="35">
        <f t="shared" si="13"/>
        <v>0.14998759465916464</v>
      </c>
      <c r="L64" s="35">
        <f t="shared" si="7"/>
        <v>0.14998759465916464</v>
      </c>
      <c r="M64" s="36">
        <f t="shared" si="14"/>
        <v>3</v>
      </c>
      <c r="N64" s="36" t="s">
        <v>189</v>
      </c>
    </row>
    <row r="65" spans="1:14" s="10" customFormat="1" ht="12.75">
      <c r="A65" s="33">
        <v>55</v>
      </c>
      <c r="B65" s="33" t="s">
        <v>55</v>
      </c>
      <c r="C65" s="34">
        <v>278859.7</v>
      </c>
      <c r="D65" s="34">
        <v>296152.9</v>
      </c>
      <c r="E65" s="34">
        <v>388759.8</v>
      </c>
      <c r="F65" s="9">
        <f t="shared" si="9"/>
        <v>963772.4000000001</v>
      </c>
      <c r="G65" s="9">
        <f t="shared" si="8"/>
        <v>321257.46666666673</v>
      </c>
      <c r="H65" s="10">
        <f t="shared" si="10"/>
        <v>2328124963.762221</v>
      </c>
      <c r="I65" s="35">
        <f t="shared" si="11"/>
        <v>0.15019307656620265</v>
      </c>
      <c r="J65" s="10">
        <f t="shared" si="12"/>
        <v>2328124963.762221</v>
      </c>
      <c r="K65" s="35">
        <f t="shared" si="13"/>
        <v>0.15019307656620265</v>
      </c>
      <c r="L65" s="35">
        <f t="shared" si="7"/>
        <v>0.1501930765662022</v>
      </c>
      <c r="M65" s="36">
        <f t="shared" si="14"/>
        <v>3</v>
      </c>
      <c r="N65" s="36" t="s">
        <v>189</v>
      </c>
    </row>
    <row r="66" spans="1:14" s="10" customFormat="1" ht="12.75">
      <c r="A66" s="33">
        <v>165</v>
      </c>
      <c r="B66" s="33" t="s">
        <v>165</v>
      </c>
      <c r="C66" s="34">
        <v>574426.4</v>
      </c>
      <c r="D66" s="34">
        <v>416325.7</v>
      </c>
      <c r="E66" s="34">
        <v>593275.6</v>
      </c>
      <c r="F66" s="9">
        <f t="shared" si="9"/>
        <v>1584027.7000000002</v>
      </c>
      <c r="G66" s="9">
        <f aca="true" t="shared" si="15" ref="G66:G97">F66/3</f>
        <v>528009.2333333334</v>
      </c>
      <c r="H66" s="10">
        <f t="shared" si="10"/>
        <v>6295821199.015553</v>
      </c>
      <c r="I66" s="35">
        <f t="shared" si="11"/>
        <v>0.15027428685768626</v>
      </c>
      <c r="J66" s="10">
        <f t="shared" si="12"/>
        <v>6295821199.015553</v>
      </c>
      <c r="K66" s="35">
        <f t="shared" si="13"/>
        <v>0.15027428685768626</v>
      </c>
      <c r="L66" s="35">
        <f t="shared" si="7"/>
        <v>0.15027428685768582</v>
      </c>
      <c r="M66" s="36">
        <f t="shared" si="14"/>
        <v>3</v>
      </c>
      <c r="N66" s="36" t="s">
        <v>189</v>
      </c>
    </row>
    <row r="67" spans="1:14" s="10" customFormat="1" ht="12.75">
      <c r="A67" s="33">
        <v>20</v>
      </c>
      <c r="B67" s="33" t="s">
        <v>20</v>
      </c>
      <c r="C67" s="34">
        <v>44638.4</v>
      </c>
      <c r="D67" s="34">
        <v>37561.2</v>
      </c>
      <c r="E67" s="34">
        <v>54244.7</v>
      </c>
      <c r="F67" s="9">
        <f aca="true" t="shared" si="16" ref="F67:F98">SUM(C67:E67)</f>
        <v>136444.3</v>
      </c>
      <c r="G67" s="9">
        <f t="shared" si="15"/>
        <v>45481.43333333333</v>
      </c>
      <c r="H67" s="10">
        <f aca="true" t="shared" si="17" ref="H67:H98">((C67-G67)^2+(D67-G67)^2+(E67-G67)^2)/3</f>
        <v>46745214.64222222</v>
      </c>
      <c r="I67" s="35">
        <f aca="true" t="shared" si="18" ref="I67:I98">H67^0.5/G67</f>
        <v>0.15032611585712888</v>
      </c>
      <c r="J67" s="10">
        <f aca="true" t="shared" si="19" ref="J67:J98">DEVSQ(C67:E67)/3</f>
        <v>46745214.64222222</v>
      </c>
      <c r="K67" s="35">
        <f aca="true" t="shared" si="20" ref="K67:K98">J67^0.5/G67</f>
        <v>0.15032611585712888</v>
      </c>
      <c r="L67" s="35">
        <f t="shared" si="7"/>
        <v>0.15032611585712935</v>
      </c>
      <c r="M67" s="36">
        <f aca="true" t="shared" si="21" ref="M67:M98">COUNT(C67:E67)</f>
        <v>3</v>
      </c>
      <c r="N67" s="36" t="s">
        <v>189</v>
      </c>
    </row>
    <row r="68" spans="1:14" s="10" customFormat="1" ht="12.75">
      <c r="A68" s="33">
        <v>153</v>
      </c>
      <c r="B68" s="33" t="s">
        <v>153</v>
      </c>
      <c r="C68" s="34">
        <v>18649.8</v>
      </c>
      <c r="D68" s="34">
        <v>27139.2</v>
      </c>
      <c r="E68" s="34">
        <v>24870.6</v>
      </c>
      <c r="F68" s="9">
        <f t="shared" si="16"/>
        <v>70659.6</v>
      </c>
      <c r="G68" s="9">
        <f t="shared" si="15"/>
        <v>23553.2</v>
      </c>
      <c r="H68" s="10">
        <f t="shared" si="17"/>
        <v>12879423.440000003</v>
      </c>
      <c r="I68" s="35">
        <f t="shared" si="18"/>
        <v>0.15236958723251035</v>
      </c>
      <c r="J68" s="10">
        <f t="shared" si="19"/>
        <v>12879423.440000003</v>
      </c>
      <c r="K68" s="35">
        <f t="shared" si="20"/>
        <v>0.15236958723251035</v>
      </c>
      <c r="L68" s="35">
        <f aca="true" t="shared" si="22" ref="L68:L131">VARP(C68:E68)^0.5/AVERAGE(C68:E68)</f>
        <v>0.15236958723250912</v>
      </c>
      <c r="M68" s="36">
        <f t="shared" si="21"/>
        <v>3</v>
      </c>
      <c r="N68" s="36" t="s">
        <v>189</v>
      </c>
    </row>
    <row r="69" spans="1:14" s="10" customFormat="1" ht="12.75">
      <c r="A69" s="33">
        <v>76</v>
      </c>
      <c r="B69" s="33" t="s">
        <v>76</v>
      </c>
      <c r="C69" s="34">
        <v>493441.4</v>
      </c>
      <c r="D69" s="34">
        <v>607297.4</v>
      </c>
      <c r="E69" s="34">
        <v>722561.7</v>
      </c>
      <c r="F69" s="9">
        <f t="shared" si="16"/>
        <v>1823300.5</v>
      </c>
      <c r="G69" s="9">
        <f t="shared" si="15"/>
        <v>607766.8333333334</v>
      </c>
      <c r="H69" s="10">
        <f t="shared" si="17"/>
        <v>8749462162.508883</v>
      </c>
      <c r="I69" s="35">
        <f t="shared" si="18"/>
        <v>0.15390533775894866</v>
      </c>
      <c r="J69" s="10">
        <f t="shared" si="19"/>
        <v>8749462162.508883</v>
      </c>
      <c r="K69" s="35">
        <f t="shared" si="20"/>
        <v>0.15390533775894866</v>
      </c>
      <c r="L69" s="35">
        <f t="shared" si="22"/>
        <v>0.1539053377589483</v>
      </c>
      <c r="M69" s="36">
        <f t="shared" si="21"/>
        <v>3</v>
      </c>
      <c r="N69" s="36" t="s">
        <v>189</v>
      </c>
    </row>
    <row r="70" spans="1:14" s="10" customFormat="1" ht="12.75">
      <c r="A70" s="33">
        <v>14</v>
      </c>
      <c r="B70" s="33" t="s">
        <v>14</v>
      </c>
      <c r="C70" s="34">
        <v>23337.2</v>
      </c>
      <c r="D70" s="34">
        <v>17756.5</v>
      </c>
      <c r="E70" s="34">
        <v>16531.7</v>
      </c>
      <c r="F70" s="9">
        <f t="shared" si="16"/>
        <v>57625.399999999994</v>
      </c>
      <c r="G70" s="9">
        <f t="shared" si="15"/>
        <v>19208.466666666664</v>
      </c>
      <c r="H70" s="10">
        <f t="shared" si="17"/>
        <v>8773241.975555556</v>
      </c>
      <c r="I70" s="35">
        <f t="shared" si="18"/>
        <v>0.15420105875683113</v>
      </c>
      <c r="J70" s="10">
        <f t="shared" si="19"/>
        <v>8773241.975555556</v>
      </c>
      <c r="K70" s="35">
        <f t="shared" si="20"/>
        <v>0.15420105875683113</v>
      </c>
      <c r="L70" s="35">
        <f t="shared" si="22"/>
        <v>0.15420105875683182</v>
      </c>
      <c r="M70" s="36">
        <f t="shared" si="21"/>
        <v>3</v>
      </c>
      <c r="N70" s="36" t="s">
        <v>189</v>
      </c>
    </row>
    <row r="71" spans="1:14" s="10" customFormat="1" ht="12.75">
      <c r="A71" s="33">
        <v>10</v>
      </c>
      <c r="B71" s="33" t="s">
        <v>10</v>
      </c>
      <c r="C71" s="34">
        <v>4725.9</v>
      </c>
      <c r="D71" s="34">
        <v>6390.4</v>
      </c>
      <c r="E71" s="34">
        <v>6983.1</v>
      </c>
      <c r="F71" s="9">
        <f t="shared" si="16"/>
        <v>18099.4</v>
      </c>
      <c r="G71" s="9">
        <f t="shared" si="15"/>
        <v>6033.133333333334</v>
      </c>
      <c r="H71" s="10">
        <f t="shared" si="17"/>
        <v>912978.3755555559</v>
      </c>
      <c r="I71" s="35">
        <f t="shared" si="18"/>
        <v>0.1583752531788649</v>
      </c>
      <c r="J71" s="10">
        <f t="shared" si="19"/>
        <v>912978.3755555559</v>
      </c>
      <c r="K71" s="35">
        <f t="shared" si="20"/>
        <v>0.1583752531788649</v>
      </c>
      <c r="L71" s="35">
        <f t="shared" si="22"/>
        <v>0.15837525317886425</v>
      </c>
      <c r="M71" s="36">
        <f t="shared" si="21"/>
        <v>3</v>
      </c>
      <c r="N71" s="36" t="s">
        <v>189</v>
      </c>
    </row>
    <row r="72" spans="1:14" s="10" customFormat="1" ht="12.75">
      <c r="A72" s="33">
        <v>1</v>
      </c>
      <c r="B72" s="33" t="s">
        <v>1</v>
      </c>
      <c r="C72" s="34">
        <v>76385.8</v>
      </c>
      <c r="D72" s="34">
        <v>113454</v>
      </c>
      <c r="E72" s="34">
        <v>97262.3</v>
      </c>
      <c r="F72" s="9">
        <f t="shared" si="16"/>
        <v>287102.1</v>
      </c>
      <c r="G72" s="9">
        <f t="shared" si="15"/>
        <v>95700.7</v>
      </c>
      <c r="H72" s="10">
        <f t="shared" si="17"/>
        <v>230227872.48666665</v>
      </c>
      <c r="I72" s="35">
        <f t="shared" si="18"/>
        <v>0.15854911992933063</v>
      </c>
      <c r="J72" s="10">
        <f t="shared" si="19"/>
        <v>230227872.48666665</v>
      </c>
      <c r="K72" s="35">
        <f t="shared" si="20"/>
        <v>0.15854911992933063</v>
      </c>
      <c r="L72" s="35">
        <f t="shared" si="22"/>
        <v>0.1585491199293314</v>
      </c>
      <c r="M72" s="36">
        <f t="shared" si="21"/>
        <v>3</v>
      </c>
      <c r="N72" s="36" t="s">
        <v>189</v>
      </c>
    </row>
    <row r="73" spans="1:14" s="10" customFormat="1" ht="12.75">
      <c r="A73" s="33">
        <v>146</v>
      </c>
      <c r="B73" s="33" t="s">
        <v>146</v>
      </c>
      <c r="C73" s="34">
        <v>6680</v>
      </c>
      <c r="D73" s="34">
        <v>4595</v>
      </c>
      <c r="E73" s="34">
        <v>5185</v>
      </c>
      <c r="F73" s="9">
        <f t="shared" si="16"/>
        <v>16460</v>
      </c>
      <c r="G73" s="9">
        <f t="shared" si="15"/>
        <v>5486.666666666667</v>
      </c>
      <c r="H73" s="10">
        <f t="shared" si="17"/>
        <v>770038.888888889</v>
      </c>
      <c r="I73" s="35">
        <f t="shared" si="18"/>
        <v>0.1599365608980095</v>
      </c>
      <c r="J73" s="10">
        <f t="shared" si="19"/>
        <v>770038.888888889</v>
      </c>
      <c r="K73" s="35">
        <f t="shared" si="20"/>
        <v>0.1599365608980095</v>
      </c>
      <c r="L73" s="35">
        <f t="shared" si="22"/>
        <v>0.1599365608980095</v>
      </c>
      <c r="M73" s="36">
        <f t="shared" si="21"/>
        <v>3</v>
      </c>
      <c r="N73" s="36" t="s">
        <v>189</v>
      </c>
    </row>
    <row r="74" spans="1:14" s="10" customFormat="1" ht="12.75">
      <c r="A74" s="33">
        <v>50</v>
      </c>
      <c r="B74" s="33" t="s">
        <v>50</v>
      </c>
      <c r="C74" s="34">
        <v>22828.6</v>
      </c>
      <c r="D74" s="34">
        <v>34063.2</v>
      </c>
      <c r="E74" s="34">
        <v>29361.6</v>
      </c>
      <c r="F74" s="9">
        <f t="shared" si="16"/>
        <v>86253.4</v>
      </c>
      <c r="G74" s="9">
        <f t="shared" si="15"/>
        <v>28751.13333333333</v>
      </c>
      <c r="H74" s="10">
        <f t="shared" si="17"/>
        <v>21222374.30222222</v>
      </c>
      <c r="I74" s="35">
        <f t="shared" si="18"/>
        <v>0.16022932985306348</v>
      </c>
      <c r="J74" s="10">
        <f t="shared" si="19"/>
        <v>21222374.30222222</v>
      </c>
      <c r="K74" s="35">
        <f t="shared" si="20"/>
        <v>0.16022932985306348</v>
      </c>
      <c r="L74" s="35">
        <f t="shared" si="22"/>
        <v>0.16022932985306323</v>
      </c>
      <c r="M74" s="36">
        <f t="shared" si="21"/>
        <v>3</v>
      </c>
      <c r="N74" s="36" t="s">
        <v>189</v>
      </c>
    </row>
    <row r="75" spans="1:14" s="10" customFormat="1" ht="12.75">
      <c r="A75" s="33">
        <v>101</v>
      </c>
      <c r="B75" s="33" t="s">
        <v>101</v>
      </c>
      <c r="C75" s="34">
        <v>36767.8</v>
      </c>
      <c r="D75" s="34">
        <v>54652</v>
      </c>
      <c r="E75" s="34">
        <v>45018.8</v>
      </c>
      <c r="F75" s="9">
        <f t="shared" si="16"/>
        <v>136438.6</v>
      </c>
      <c r="G75" s="9">
        <f t="shared" si="15"/>
        <v>45479.53333333333</v>
      </c>
      <c r="H75" s="10">
        <f t="shared" si="17"/>
        <v>53413572.5422222</v>
      </c>
      <c r="I75" s="35">
        <f t="shared" si="18"/>
        <v>0.1606977564658849</v>
      </c>
      <c r="J75" s="10">
        <f t="shared" si="19"/>
        <v>53413572.5422222</v>
      </c>
      <c r="K75" s="35">
        <f t="shared" si="20"/>
        <v>0.1606977564658849</v>
      </c>
      <c r="L75" s="35">
        <f t="shared" si="22"/>
        <v>0.16069775646588513</v>
      </c>
      <c r="M75" s="36">
        <f t="shared" si="21"/>
        <v>3</v>
      </c>
      <c r="N75" s="36" t="s">
        <v>189</v>
      </c>
    </row>
    <row r="76" spans="1:14" s="10" customFormat="1" ht="12.75">
      <c r="A76" s="33">
        <v>93</v>
      </c>
      <c r="B76" s="33" t="s">
        <v>93</v>
      </c>
      <c r="C76" s="34">
        <v>73710.2</v>
      </c>
      <c r="D76" s="34">
        <v>88125.1</v>
      </c>
      <c r="E76" s="34">
        <v>109416.9</v>
      </c>
      <c r="F76" s="9">
        <f t="shared" si="16"/>
        <v>271252.19999999995</v>
      </c>
      <c r="G76" s="9">
        <f t="shared" si="15"/>
        <v>90417.39999999998</v>
      </c>
      <c r="H76" s="10">
        <f t="shared" si="17"/>
        <v>215122057.12666664</v>
      </c>
      <c r="I76" s="35">
        <f t="shared" si="18"/>
        <v>0.1622147929661869</v>
      </c>
      <c r="J76" s="10">
        <f t="shared" si="19"/>
        <v>215122057.12666664</v>
      </c>
      <c r="K76" s="35">
        <f t="shared" si="20"/>
        <v>0.1622147929661869</v>
      </c>
      <c r="L76" s="35">
        <f t="shared" si="22"/>
        <v>0.16221479296618752</v>
      </c>
      <c r="M76" s="36">
        <f t="shared" si="21"/>
        <v>3</v>
      </c>
      <c r="N76" s="36" t="s">
        <v>189</v>
      </c>
    </row>
    <row r="77" spans="1:14" s="10" customFormat="1" ht="12.75">
      <c r="A77" s="33">
        <v>11</v>
      </c>
      <c r="B77" s="33" t="s">
        <v>11</v>
      </c>
      <c r="C77" s="34">
        <v>71144.3</v>
      </c>
      <c r="D77" s="34">
        <v>70394.4</v>
      </c>
      <c r="E77" s="34">
        <v>48845.1</v>
      </c>
      <c r="F77" s="9">
        <f t="shared" si="16"/>
        <v>190383.80000000002</v>
      </c>
      <c r="G77" s="9">
        <f t="shared" si="15"/>
        <v>63461.26666666667</v>
      </c>
      <c r="H77" s="10">
        <f t="shared" si="17"/>
        <v>106909889.01555555</v>
      </c>
      <c r="I77" s="35">
        <f t="shared" si="18"/>
        <v>0.16292967946625753</v>
      </c>
      <c r="J77" s="10">
        <f t="shared" si="19"/>
        <v>106909889.01555555</v>
      </c>
      <c r="K77" s="35">
        <f t="shared" si="20"/>
        <v>0.16292967946625753</v>
      </c>
      <c r="L77" s="35">
        <f t="shared" si="22"/>
        <v>0.1629296794662568</v>
      </c>
      <c r="M77" s="36">
        <f t="shared" si="21"/>
        <v>3</v>
      </c>
      <c r="N77" s="36" t="s">
        <v>189</v>
      </c>
    </row>
    <row r="78" spans="1:14" s="10" customFormat="1" ht="12.75">
      <c r="A78" s="33">
        <v>114</v>
      </c>
      <c r="B78" s="33" t="s">
        <v>114</v>
      </c>
      <c r="C78" s="34">
        <v>99889</v>
      </c>
      <c r="D78" s="34">
        <v>73210</v>
      </c>
      <c r="E78" s="34">
        <v>70424</v>
      </c>
      <c r="F78" s="9">
        <f t="shared" si="16"/>
        <v>243523</v>
      </c>
      <c r="G78" s="9">
        <f t="shared" si="15"/>
        <v>81174.33333333333</v>
      </c>
      <c r="H78" s="10">
        <f t="shared" si="17"/>
        <v>176413006.88888887</v>
      </c>
      <c r="I78" s="35">
        <f t="shared" si="18"/>
        <v>0.16362383622658494</v>
      </c>
      <c r="J78" s="10">
        <f t="shared" si="19"/>
        <v>176413006.88888887</v>
      </c>
      <c r="K78" s="35">
        <f t="shared" si="20"/>
        <v>0.16362383622658494</v>
      </c>
      <c r="L78" s="35">
        <f t="shared" si="22"/>
        <v>0.16362383622658494</v>
      </c>
      <c r="M78" s="36">
        <f t="shared" si="21"/>
        <v>3</v>
      </c>
      <c r="N78" s="36" t="s">
        <v>189</v>
      </c>
    </row>
    <row r="79" spans="1:14" s="10" customFormat="1" ht="12.75">
      <c r="A79" s="33">
        <v>117</v>
      </c>
      <c r="B79" s="33" t="s">
        <v>117</v>
      </c>
      <c r="C79" s="34">
        <v>266367.9</v>
      </c>
      <c r="D79" s="34">
        <v>308825.5</v>
      </c>
      <c r="E79" s="34">
        <v>396373.9</v>
      </c>
      <c r="F79" s="9">
        <f t="shared" si="16"/>
        <v>971567.3</v>
      </c>
      <c r="G79" s="9">
        <f t="shared" si="15"/>
        <v>323855.76666666666</v>
      </c>
      <c r="H79" s="10">
        <f t="shared" si="17"/>
        <v>2929881130.702223</v>
      </c>
      <c r="I79" s="35">
        <f t="shared" si="18"/>
        <v>0.16713729370301733</v>
      </c>
      <c r="J79" s="10">
        <f t="shared" si="19"/>
        <v>2929881130.702223</v>
      </c>
      <c r="K79" s="35">
        <f t="shared" si="20"/>
        <v>0.16713729370301733</v>
      </c>
      <c r="L79" s="35">
        <f t="shared" si="22"/>
        <v>0.16713729370301755</v>
      </c>
      <c r="M79" s="36">
        <f t="shared" si="21"/>
        <v>3</v>
      </c>
      <c r="N79" s="36" t="s">
        <v>189</v>
      </c>
    </row>
    <row r="80" spans="1:14" s="10" customFormat="1" ht="12.75">
      <c r="A80" s="33">
        <v>161</v>
      </c>
      <c r="B80" s="33" t="s">
        <v>161</v>
      </c>
      <c r="C80" s="34">
        <v>179493.7</v>
      </c>
      <c r="D80" s="34">
        <v>192062.1</v>
      </c>
      <c r="E80" s="34">
        <v>259795.4</v>
      </c>
      <c r="F80" s="9">
        <f t="shared" si="16"/>
        <v>631351.2000000001</v>
      </c>
      <c r="G80" s="9">
        <f t="shared" si="15"/>
        <v>210450.40000000002</v>
      </c>
      <c r="H80" s="10">
        <f t="shared" si="17"/>
        <v>1243791958.9266663</v>
      </c>
      <c r="I80" s="35">
        <f t="shared" si="18"/>
        <v>0.167580745021333</v>
      </c>
      <c r="J80" s="10">
        <f t="shared" si="19"/>
        <v>1243791958.9266663</v>
      </c>
      <c r="K80" s="35">
        <f t="shared" si="20"/>
        <v>0.167580745021333</v>
      </c>
      <c r="L80" s="35">
        <f t="shared" si="22"/>
        <v>0.16758074502133277</v>
      </c>
      <c r="M80" s="36">
        <f t="shared" si="21"/>
        <v>3</v>
      </c>
      <c r="N80" s="36" t="s">
        <v>189</v>
      </c>
    </row>
    <row r="81" spans="1:14" s="10" customFormat="1" ht="12.75">
      <c r="A81" s="33">
        <v>141</v>
      </c>
      <c r="B81" s="33" t="s">
        <v>141</v>
      </c>
      <c r="C81" s="34">
        <v>249070.1</v>
      </c>
      <c r="D81" s="34">
        <v>324653.9</v>
      </c>
      <c r="E81" s="34">
        <v>379605.6</v>
      </c>
      <c r="F81" s="9">
        <f t="shared" si="16"/>
        <v>953329.6</v>
      </c>
      <c r="G81" s="9">
        <f t="shared" si="15"/>
        <v>317776.5333333333</v>
      </c>
      <c r="H81" s="10">
        <f t="shared" si="17"/>
        <v>2863568546.1755548</v>
      </c>
      <c r="I81" s="35">
        <f t="shared" si="18"/>
        <v>0.16839607658021255</v>
      </c>
      <c r="J81" s="10">
        <f t="shared" si="19"/>
        <v>2863568546.1755548</v>
      </c>
      <c r="K81" s="35">
        <f t="shared" si="20"/>
        <v>0.16839607658021255</v>
      </c>
      <c r="L81" s="35">
        <f t="shared" si="22"/>
        <v>0.1683960765802128</v>
      </c>
      <c r="M81" s="36">
        <f t="shared" si="21"/>
        <v>3</v>
      </c>
      <c r="N81" s="36" t="s">
        <v>189</v>
      </c>
    </row>
    <row r="82" spans="1:14" s="10" customFormat="1" ht="12.75">
      <c r="A82" s="33">
        <v>29</v>
      </c>
      <c r="B82" s="33" t="s">
        <v>29</v>
      </c>
      <c r="C82" s="34">
        <v>573217.33</v>
      </c>
      <c r="D82" s="34">
        <v>644363.55</v>
      </c>
      <c r="E82" s="34">
        <v>848370.9</v>
      </c>
      <c r="F82" s="9">
        <f t="shared" si="16"/>
        <v>2065951.7799999998</v>
      </c>
      <c r="G82" s="9">
        <f t="shared" si="15"/>
        <v>688650.5933333333</v>
      </c>
      <c r="H82" s="10">
        <f t="shared" si="17"/>
        <v>13598918950.895094</v>
      </c>
      <c r="I82" s="35">
        <f t="shared" si="18"/>
        <v>0.16933754791459318</v>
      </c>
      <c r="J82" s="10">
        <f t="shared" si="19"/>
        <v>13598918950.895094</v>
      </c>
      <c r="K82" s="35">
        <f t="shared" si="20"/>
        <v>0.16933754791459318</v>
      </c>
      <c r="L82" s="35">
        <f t="shared" si="22"/>
        <v>0.16933754791459407</v>
      </c>
      <c r="M82" s="36">
        <f t="shared" si="21"/>
        <v>3</v>
      </c>
      <c r="N82" s="36" t="s">
        <v>189</v>
      </c>
    </row>
    <row r="83" spans="1:14" s="10" customFormat="1" ht="12.75">
      <c r="A83" s="33">
        <v>107</v>
      </c>
      <c r="B83" s="33" t="s">
        <v>107</v>
      </c>
      <c r="C83" s="34">
        <v>28237.6</v>
      </c>
      <c r="D83" s="34">
        <v>41770.7</v>
      </c>
      <c r="E83" s="34">
        <v>31542.9</v>
      </c>
      <c r="F83" s="9">
        <f t="shared" si="16"/>
        <v>101551.19999999998</v>
      </c>
      <c r="G83" s="9">
        <f t="shared" si="15"/>
        <v>33850.399999999994</v>
      </c>
      <c r="H83" s="10">
        <f t="shared" si="17"/>
        <v>33186410.72666666</v>
      </c>
      <c r="I83" s="35">
        <f t="shared" si="18"/>
        <v>0.17018306339815806</v>
      </c>
      <c r="J83" s="10">
        <f t="shared" si="19"/>
        <v>33186410.72666666</v>
      </c>
      <c r="K83" s="35">
        <f t="shared" si="20"/>
        <v>0.17018306339815806</v>
      </c>
      <c r="L83" s="35">
        <f t="shared" si="22"/>
        <v>0.17018306339815886</v>
      </c>
      <c r="M83" s="36">
        <f t="shared" si="21"/>
        <v>3</v>
      </c>
      <c r="N83" s="36" t="s">
        <v>189</v>
      </c>
    </row>
    <row r="84" spans="1:14" s="10" customFormat="1" ht="12.75">
      <c r="A84" s="33">
        <v>137</v>
      </c>
      <c r="B84" s="33" t="s">
        <v>137</v>
      </c>
      <c r="C84" s="34">
        <v>220494.4</v>
      </c>
      <c r="D84" s="34">
        <v>339263.7</v>
      </c>
      <c r="E84" s="34">
        <v>282783.7</v>
      </c>
      <c r="F84" s="9">
        <f t="shared" si="16"/>
        <v>842541.8</v>
      </c>
      <c r="G84" s="9">
        <f t="shared" si="15"/>
        <v>280847.26666666666</v>
      </c>
      <c r="H84" s="10">
        <f t="shared" si="17"/>
        <v>2352899324.1088896</v>
      </c>
      <c r="I84" s="35">
        <f t="shared" si="18"/>
        <v>0.1727155623652558</v>
      </c>
      <c r="J84" s="10">
        <f t="shared" si="19"/>
        <v>2352899324.1088896</v>
      </c>
      <c r="K84" s="35">
        <f t="shared" si="20"/>
        <v>0.1727155623652558</v>
      </c>
      <c r="L84" s="35">
        <f t="shared" si="22"/>
        <v>0.17271556236525518</v>
      </c>
      <c r="M84" s="36">
        <f t="shared" si="21"/>
        <v>3</v>
      </c>
      <c r="N84" s="36" t="s">
        <v>189</v>
      </c>
    </row>
    <row r="85" spans="1:14" s="10" customFormat="1" ht="12.75">
      <c r="A85" s="33">
        <v>163</v>
      </c>
      <c r="B85" s="33" t="s">
        <v>163</v>
      </c>
      <c r="C85" s="34">
        <v>434473.2</v>
      </c>
      <c r="D85" s="34">
        <v>392288.8</v>
      </c>
      <c r="E85" s="34">
        <v>587328.4</v>
      </c>
      <c r="F85" s="9">
        <f t="shared" si="16"/>
        <v>1414090.4</v>
      </c>
      <c r="G85" s="9">
        <f t="shared" si="15"/>
        <v>471363.4666666666</v>
      </c>
      <c r="H85" s="10">
        <f t="shared" si="17"/>
        <v>7020520148.72889</v>
      </c>
      <c r="I85" s="35">
        <f t="shared" si="18"/>
        <v>0.17775782423202044</v>
      </c>
      <c r="J85" s="10">
        <f t="shared" si="19"/>
        <v>7020520148.72889</v>
      </c>
      <c r="K85" s="35">
        <f t="shared" si="20"/>
        <v>0.17775782423202044</v>
      </c>
      <c r="L85" s="35">
        <f t="shared" si="22"/>
        <v>0.17775782423202083</v>
      </c>
      <c r="M85" s="36">
        <f t="shared" si="21"/>
        <v>3</v>
      </c>
      <c r="N85" s="36" t="s">
        <v>189</v>
      </c>
    </row>
    <row r="86" spans="1:14" s="10" customFormat="1" ht="12.75">
      <c r="A86" s="33">
        <v>144</v>
      </c>
      <c r="B86" s="33" t="s">
        <v>144</v>
      </c>
      <c r="C86" s="34">
        <v>78028.7</v>
      </c>
      <c r="D86" s="34">
        <v>109153.86</v>
      </c>
      <c r="E86" s="34">
        <v>121735.04</v>
      </c>
      <c r="F86" s="9">
        <f t="shared" si="16"/>
        <v>308917.6</v>
      </c>
      <c r="G86" s="9">
        <f t="shared" si="15"/>
        <v>102972.53333333333</v>
      </c>
      <c r="H86" s="10">
        <f t="shared" si="17"/>
        <v>337478425.7126222</v>
      </c>
      <c r="I86" s="35">
        <f t="shared" si="18"/>
        <v>0.17840277682877775</v>
      </c>
      <c r="J86" s="10">
        <f t="shared" si="19"/>
        <v>337478425.7126222</v>
      </c>
      <c r="K86" s="35">
        <f t="shared" si="20"/>
        <v>0.17840277682877775</v>
      </c>
      <c r="L86" s="35">
        <f t="shared" si="22"/>
        <v>0.17840277682877792</v>
      </c>
      <c r="M86" s="36">
        <f t="shared" si="21"/>
        <v>3</v>
      </c>
      <c r="N86" s="36" t="s">
        <v>189</v>
      </c>
    </row>
    <row r="87" spans="1:14" s="10" customFormat="1" ht="12.75">
      <c r="A87" s="33">
        <v>97</v>
      </c>
      <c r="B87" s="33" t="s">
        <v>97</v>
      </c>
      <c r="C87" s="34">
        <v>182685.8</v>
      </c>
      <c r="D87" s="34">
        <v>233430.8</v>
      </c>
      <c r="E87" s="34">
        <v>285704.1</v>
      </c>
      <c r="F87" s="9">
        <f t="shared" si="16"/>
        <v>701820.7</v>
      </c>
      <c r="G87" s="9">
        <f t="shared" si="15"/>
        <v>233940.2333333333</v>
      </c>
      <c r="H87" s="10">
        <f t="shared" si="17"/>
        <v>1768924783.6422222</v>
      </c>
      <c r="I87" s="35">
        <f t="shared" si="18"/>
        <v>0.17978347253210056</v>
      </c>
      <c r="J87" s="10">
        <f t="shared" si="19"/>
        <v>1768924783.6422222</v>
      </c>
      <c r="K87" s="35">
        <f t="shared" si="20"/>
        <v>0.17978347253210056</v>
      </c>
      <c r="L87" s="35">
        <f t="shared" si="22"/>
        <v>0.1797834725321004</v>
      </c>
      <c r="M87" s="36">
        <f t="shared" si="21"/>
        <v>3</v>
      </c>
      <c r="N87" s="36" t="s">
        <v>189</v>
      </c>
    </row>
    <row r="88" spans="1:14" s="10" customFormat="1" ht="12.75">
      <c r="A88" s="33">
        <v>148</v>
      </c>
      <c r="B88" s="33" t="s">
        <v>148</v>
      </c>
      <c r="C88" s="34">
        <v>133141.8</v>
      </c>
      <c r="D88" s="34">
        <v>145801.5</v>
      </c>
      <c r="E88" s="34">
        <v>200472.4</v>
      </c>
      <c r="F88" s="9">
        <f t="shared" si="16"/>
        <v>479415.69999999995</v>
      </c>
      <c r="G88" s="9">
        <f t="shared" si="15"/>
        <v>159805.2333333333</v>
      </c>
      <c r="H88" s="10">
        <f t="shared" si="17"/>
        <v>853620556.3622223</v>
      </c>
      <c r="I88" s="35">
        <f t="shared" si="18"/>
        <v>0.18282746387393958</v>
      </c>
      <c r="J88" s="10">
        <f t="shared" si="19"/>
        <v>853620556.3622223</v>
      </c>
      <c r="K88" s="35">
        <f t="shared" si="20"/>
        <v>0.18282746387393958</v>
      </c>
      <c r="L88" s="35">
        <f t="shared" si="22"/>
        <v>0.18282746387394005</v>
      </c>
      <c r="M88" s="36">
        <f t="shared" si="21"/>
        <v>3</v>
      </c>
      <c r="N88" s="36" t="s">
        <v>189</v>
      </c>
    </row>
    <row r="89" spans="1:14" s="10" customFormat="1" ht="12.75">
      <c r="A89" s="33">
        <v>59</v>
      </c>
      <c r="B89" s="33" t="s">
        <v>59</v>
      </c>
      <c r="C89" s="34">
        <v>98105.74</v>
      </c>
      <c r="D89" s="34">
        <v>64227.5</v>
      </c>
      <c r="E89" s="34">
        <v>97584.1</v>
      </c>
      <c r="F89" s="9">
        <f t="shared" si="16"/>
        <v>259917.34</v>
      </c>
      <c r="G89" s="9">
        <f t="shared" si="15"/>
        <v>86639.11333333333</v>
      </c>
      <c r="H89" s="10">
        <f t="shared" si="17"/>
        <v>251185557.4830223</v>
      </c>
      <c r="I89" s="35">
        <f t="shared" si="18"/>
        <v>0.1829293256625723</v>
      </c>
      <c r="J89" s="10">
        <f t="shared" si="19"/>
        <v>251185557.4830223</v>
      </c>
      <c r="K89" s="35">
        <f t="shared" si="20"/>
        <v>0.1829293256625723</v>
      </c>
      <c r="L89" s="35">
        <f t="shared" si="22"/>
        <v>0.18292932566257283</v>
      </c>
      <c r="M89" s="36">
        <f t="shared" si="21"/>
        <v>3</v>
      </c>
      <c r="N89" s="36" t="s">
        <v>189</v>
      </c>
    </row>
    <row r="90" spans="1:14" s="10" customFormat="1" ht="12.75">
      <c r="A90" s="33">
        <v>39</v>
      </c>
      <c r="B90" s="33" t="s">
        <v>39</v>
      </c>
      <c r="C90" s="34">
        <v>224201.9</v>
      </c>
      <c r="D90" s="34">
        <v>206507.2</v>
      </c>
      <c r="E90" s="34">
        <v>310452.7</v>
      </c>
      <c r="F90" s="9">
        <f t="shared" si="16"/>
        <v>741161.8</v>
      </c>
      <c r="G90" s="9">
        <f t="shared" si="15"/>
        <v>247053.93333333335</v>
      </c>
      <c r="H90" s="10">
        <f t="shared" si="17"/>
        <v>2061885542.1088893</v>
      </c>
      <c r="I90" s="35">
        <f t="shared" si="18"/>
        <v>0.18379788265720853</v>
      </c>
      <c r="J90" s="10">
        <f t="shared" si="19"/>
        <v>2061885542.1088893</v>
      </c>
      <c r="K90" s="35">
        <f t="shared" si="20"/>
        <v>0.18379788265720853</v>
      </c>
      <c r="L90" s="35">
        <f t="shared" si="22"/>
        <v>0.1837978826572087</v>
      </c>
      <c r="M90" s="36">
        <f t="shared" si="21"/>
        <v>3</v>
      </c>
      <c r="N90" s="36" t="s">
        <v>189</v>
      </c>
    </row>
    <row r="91" spans="1:14" s="10" customFormat="1" ht="12.75">
      <c r="A91" s="33">
        <v>4</v>
      </c>
      <c r="B91" s="33" t="s">
        <v>4</v>
      </c>
      <c r="C91" s="34">
        <v>93629.7</v>
      </c>
      <c r="D91" s="34">
        <v>79715.3</v>
      </c>
      <c r="E91" s="34">
        <v>123497.1</v>
      </c>
      <c r="F91" s="9">
        <f t="shared" si="16"/>
        <v>296842.1</v>
      </c>
      <c r="G91" s="9">
        <f t="shared" si="15"/>
        <v>98947.36666666665</v>
      </c>
      <c r="H91" s="10">
        <f t="shared" si="17"/>
        <v>333613124.5955556</v>
      </c>
      <c r="I91" s="35">
        <f t="shared" si="18"/>
        <v>0.1845938905791462</v>
      </c>
      <c r="J91" s="10">
        <f t="shared" si="19"/>
        <v>333613124.5955556</v>
      </c>
      <c r="K91" s="35">
        <f t="shared" si="20"/>
        <v>0.1845938905791462</v>
      </c>
      <c r="L91" s="35">
        <f t="shared" si="22"/>
        <v>0.18459389057914713</v>
      </c>
      <c r="M91" s="36">
        <f t="shared" si="21"/>
        <v>3</v>
      </c>
      <c r="N91" s="36" t="s">
        <v>189</v>
      </c>
    </row>
    <row r="92" spans="1:14" s="10" customFormat="1" ht="12.75">
      <c r="A92" s="33">
        <v>113</v>
      </c>
      <c r="B92" s="33" t="s">
        <v>113</v>
      </c>
      <c r="C92" s="34">
        <v>6225</v>
      </c>
      <c r="D92" s="34">
        <v>3930</v>
      </c>
      <c r="E92" s="34">
        <v>5710</v>
      </c>
      <c r="F92" s="9">
        <f t="shared" si="16"/>
        <v>15865</v>
      </c>
      <c r="G92" s="9">
        <f t="shared" si="15"/>
        <v>5288.333333333333</v>
      </c>
      <c r="H92" s="10">
        <f t="shared" si="17"/>
        <v>966738.8888888889</v>
      </c>
      <c r="I92" s="35">
        <f t="shared" si="18"/>
        <v>0.18592413640163136</v>
      </c>
      <c r="J92" s="10">
        <f t="shared" si="19"/>
        <v>966738.8888888889</v>
      </c>
      <c r="K92" s="35">
        <f t="shared" si="20"/>
        <v>0.18592413640163136</v>
      </c>
      <c r="L92" s="35">
        <f t="shared" si="22"/>
        <v>0.18592413640163136</v>
      </c>
      <c r="M92" s="36">
        <f t="shared" si="21"/>
        <v>3</v>
      </c>
      <c r="N92" s="36" t="s">
        <v>189</v>
      </c>
    </row>
    <row r="93" spans="1:14" s="10" customFormat="1" ht="12.75">
      <c r="A93" s="33">
        <v>119</v>
      </c>
      <c r="B93" s="33" t="s">
        <v>119</v>
      </c>
      <c r="C93" s="34">
        <v>77799.86</v>
      </c>
      <c r="D93" s="34">
        <v>53492.34</v>
      </c>
      <c r="E93" s="34">
        <v>84894.52</v>
      </c>
      <c r="F93" s="9">
        <f t="shared" si="16"/>
        <v>216186.72000000003</v>
      </c>
      <c r="G93" s="9">
        <f t="shared" si="15"/>
        <v>72062.24</v>
      </c>
      <c r="H93" s="10">
        <f t="shared" si="17"/>
        <v>180809626.42426673</v>
      </c>
      <c r="I93" s="35">
        <f t="shared" si="18"/>
        <v>0.1865962951953226</v>
      </c>
      <c r="J93" s="10">
        <f t="shared" si="19"/>
        <v>180809626.42426673</v>
      </c>
      <c r="K93" s="35">
        <f t="shared" si="20"/>
        <v>0.1865962951953226</v>
      </c>
      <c r="L93" s="35">
        <f t="shared" si="22"/>
        <v>0.18659629519532198</v>
      </c>
      <c r="M93" s="36">
        <f t="shared" si="21"/>
        <v>3</v>
      </c>
      <c r="N93" s="36" t="s">
        <v>189</v>
      </c>
    </row>
    <row r="94" spans="1:14" s="10" customFormat="1" ht="12.75">
      <c r="A94" s="33">
        <v>84</v>
      </c>
      <c r="B94" s="33" t="s">
        <v>84</v>
      </c>
      <c r="C94" s="34">
        <v>47074.5</v>
      </c>
      <c r="D94" s="34">
        <v>77490.5</v>
      </c>
      <c r="E94" s="34">
        <v>69123.6</v>
      </c>
      <c r="F94" s="9">
        <f t="shared" si="16"/>
        <v>193688.6</v>
      </c>
      <c r="G94" s="9">
        <f t="shared" si="15"/>
        <v>64562.86666666667</v>
      </c>
      <c r="H94" s="10">
        <f t="shared" si="17"/>
        <v>164588986.93555558</v>
      </c>
      <c r="I94" s="35">
        <f t="shared" si="18"/>
        <v>0.19870901965239618</v>
      </c>
      <c r="J94" s="10">
        <f t="shared" si="19"/>
        <v>164588986.93555558</v>
      </c>
      <c r="K94" s="35">
        <f t="shared" si="20"/>
        <v>0.19870901965239618</v>
      </c>
      <c r="L94" s="35">
        <f t="shared" si="22"/>
        <v>0.19870901965239654</v>
      </c>
      <c r="M94" s="36">
        <f t="shared" si="21"/>
        <v>3</v>
      </c>
      <c r="N94" s="36" t="s">
        <v>189</v>
      </c>
    </row>
    <row r="95" spans="1:14" s="10" customFormat="1" ht="12.75">
      <c r="A95" s="33">
        <v>110</v>
      </c>
      <c r="B95" s="33" t="s">
        <v>110</v>
      </c>
      <c r="C95" s="34">
        <v>469487.3</v>
      </c>
      <c r="D95" s="34">
        <v>633494.5</v>
      </c>
      <c r="E95" s="34">
        <v>778062.5</v>
      </c>
      <c r="F95" s="9">
        <f t="shared" si="16"/>
        <v>1881044.3</v>
      </c>
      <c r="G95" s="9">
        <f t="shared" si="15"/>
        <v>627014.7666666667</v>
      </c>
      <c r="H95" s="10">
        <f t="shared" si="17"/>
        <v>15890769147.875555</v>
      </c>
      <c r="I95" s="35">
        <f t="shared" si="18"/>
        <v>0.20104565443607159</v>
      </c>
      <c r="J95" s="10">
        <f t="shared" si="19"/>
        <v>15890769147.875555</v>
      </c>
      <c r="K95" s="35">
        <f t="shared" si="20"/>
        <v>0.20104565443607159</v>
      </c>
      <c r="L95" s="35">
        <f t="shared" si="22"/>
        <v>0.2010456544360715</v>
      </c>
      <c r="M95" s="36">
        <f t="shared" si="21"/>
        <v>3</v>
      </c>
      <c r="N95" s="36" t="s">
        <v>189</v>
      </c>
    </row>
    <row r="96" spans="1:14" s="10" customFormat="1" ht="12.75">
      <c r="A96" s="33">
        <v>72</v>
      </c>
      <c r="B96" s="33" t="s">
        <v>72</v>
      </c>
      <c r="C96" s="34">
        <v>322333.9</v>
      </c>
      <c r="D96" s="34">
        <v>406149.4</v>
      </c>
      <c r="E96" s="34">
        <v>528966.6</v>
      </c>
      <c r="F96" s="9">
        <f t="shared" si="16"/>
        <v>1257449.9</v>
      </c>
      <c r="G96" s="9">
        <f t="shared" si="15"/>
        <v>419149.9666666666</v>
      </c>
      <c r="H96" s="10">
        <f t="shared" si="17"/>
        <v>7200686151.708885</v>
      </c>
      <c r="I96" s="35">
        <f t="shared" si="18"/>
        <v>0.20244987136373738</v>
      </c>
      <c r="J96" s="10">
        <f t="shared" si="19"/>
        <v>7200686151.708885</v>
      </c>
      <c r="K96" s="35">
        <f t="shared" si="20"/>
        <v>0.20244987136373738</v>
      </c>
      <c r="L96" s="35">
        <f t="shared" si="22"/>
        <v>0.20244987136373804</v>
      </c>
      <c r="M96" s="36">
        <f t="shared" si="21"/>
        <v>3</v>
      </c>
      <c r="N96" s="36" t="s">
        <v>189</v>
      </c>
    </row>
    <row r="97" spans="1:14" s="10" customFormat="1" ht="12.75">
      <c r="A97" s="33">
        <v>19</v>
      </c>
      <c r="B97" s="33" t="s">
        <v>19</v>
      </c>
      <c r="C97" s="34">
        <v>91357.89</v>
      </c>
      <c r="D97" s="34">
        <v>104979</v>
      </c>
      <c r="E97" s="34">
        <v>146496.1</v>
      </c>
      <c r="F97" s="9">
        <f t="shared" si="16"/>
        <v>342832.99</v>
      </c>
      <c r="G97" s="9">
        <f t="shared" si="15"/>
        <v>114277.66333333333</v>
      </c>
      <c r="H97" s="10">
        <f t="shared" si="17"/>
        <v>549936270.2273556</v>
      </c>
      <c r="I97" s="35">
        <f t="shared" si="18"/>
        <v>0.20520825638545317</v>
      </c>
      <c r="J97" s="10">
        <f t="shared" si="19"/>
        <v>549936270.2273556</v>
      </c>
      <c r="K97" s="35">
        <f t="shared" si="20"/>
        <v>0.20520825638545317</v>
      </c>
      <c r="L97" s="35">
        <f t="shared" si="22"/>
        <v>0.20520825638545323</v>
      </c>
      <c r="M97" s="36">
        <f t="shared" si="21"/>
        <v>3</v>
      </c>
      <c r="N97" s="36" t="s">
        <v>189</v>
      </c>
    </row>
    <row r="98" spans="1:14" s="10" customFormat="1" ht="12.75">
      <c r="A98" s="33">
        <v>155</v>
      </c>
      <c r="B98" s="33" t="s">
        <v>155</v>
      </c>
      <c r="C98" s="34">
        <v>70021.7</v>
      </c>
      <c r="D98" s="34">
        <v>74067.8</v>
      </c>
      <c r="E98" s="34">
        <v>108537</v>
      </c>
      <c r="F98" s="9">
        <f t="shared" si="16"/>
        <v>252626.5</v>
      </c>
      <c r="G98" s="9">
        <f aca="true" t="shared" si="23" ref="G98:G129">F98/3</f>
        <v>84208.83333333333</v>
      </c>
      <c r="H98" s="10">
        <f t="shared" si="17"/>
        <v>298658334.2155556</v>
      </c>
      <c r="I98" s="35">
        <f t="shared" si="18"/>
        <v>0.20522471855422394</v>
      </c>
      <c r="J98" s="10">
        <f t="shared" si="19"/>
        <v>298658334.2155556</v>
      </c>
      <c r="K98" s="35">
        <f t="shared" si="20"/>
        <v>0.20522471855422394</v>
      </c>
      <c r="L98" s="35">
        <f t="shared" si="22"/>
        <v>0.20522471855422403</v>
      </c>
      <c r="M98" s="36">
        <f t="shared" si="21"/>
        <v>3</v>
      </c>
      <c r="N98" s="36" t="s">
        <v>189</v>
      </c>
    </row>
    <row r="99" spans="1:14" s="10" customFormat="1" ht="12.75">
      <c r="A99" s="33">
        <v>94</v>
      </c>
      <c r="B99" s="33" t="s">
        <v>94</v>
      </c>
      <c r="C99" s="34">
        <v>47830.2</v>
      </c>
      <c r="D99" s="34">
        <v>61253.6</v>
      </c>
      <c r="E99" s="34">
        <v>79434</v>
      </c>
      <c r="F99" s="9">
        <f aca="true" t="shared" si="24" ref="F99:F130">SUM(C99:E99)</f>
        <v>188517.8</v>
      </c>
      <c r="G99" s="9">
        <f t="shared" si="23"/>
        <v>62839.26666666666</v>
      </c>
      <c r="H99" s="10">
        <f aca="true" t="shared" si="25" ref="H99:H130">((C99-G99)^2+(D99-G99)^2+(E99-G99)^2)/3</f>
        <v>167723865.12888893</v>
      </c>
      <c r="I99" s="35">
        <f aca="true" t="shared" si="26" ref="I99:I130">H99^0.5/G99</f>
        <v>0.20609446241436924</v>
      </c>
      <c r="J99" s="10">
        <f aca="true" t="shared" si="27" ref="J99:J130">DEVSQ(C99:E99)/3</f>
        <v>167723865.12888893</v>
      </c>
      <c r="K99" s="35">
        <f aca="true" t="shared" si="28" ref="K99:K130">J99^0.5/G99</f>
        <v>0.20609446241436924</v>
      </c>
      <c r="L99" s="35">
        <f t="shared" si="22"/>
        <v>0.20609446241436946</v>
      </c>
      <c r="M99" s="36">
        <f aca="true" t="shared" si="29" ref="M99:M130">COUNT(C99:E99)</f>
        <v>3</v>
      </c>
      <c r="N99" s="36" t="s">
        <v>189</v>
      </c>
    </row>
    <row r="100" spans="1:14" s="10" customFormat="1" ht="12.75">
      <c r="A100" s="33">
        <v>21</v>
      </c>
      <c r="B100" s="33" t="s">
        <v>21</v>
      </c>
      <c r="C100" s="34">
        <v>113178.7</v>
      </c>
      <c r="D100" s="34">
        <v>181048.8</v>
      </c>
      <c r="E100" s="34">
        <v>185531.5</v>
      </c>
      <c r="F100" s="9">
        <f t="shared" si="24"/>
        <v>479759</v>
      </c>
      <c r="G100" s="9">
        <f t="shared" si="23"/>
        <v>159919.66666666666</v>
      </c>
      <c r="H100" s="10">
        <f t="shared" si="25"/>
        <v>1095708082.3488886</v>
      </c>
      <c r="I100" s="35">
        <f t="shared" si="26"/>
        <v>0.20698818515121564</v>
      </c>
      <c r="J100" s="10">
        <f t="shared" si="27"/>
        <v>1095708082.3488886</v>
      </c>
      <c r="K100" s="35">
        <f t="shared" si="28"/>
        <v>0.20698818515121564</v>
      </c>
      <c r="L100" s="35">
        <f t="shared" si="22"/>
        <v>0.20698818515121514</v>
      </c>
      <c r="M100" s="36">
        <f t="shared" si="29"/>
        <v>3</v>
      </c>
      <c r="N100" s="36" t="s">
        <v>189</v>
      </c>
    </row>
    <row r="101" spans="1:14" s="10" customFormat="1" ht="12.75">
      <c r="A101" s="33">
        <v>79</v>
      </c>
      <c r="B101" s="33" t="s">
        <v>79</v>
      </c>
      <c r="C101" s="34">
        <v>328116</v>
      </c>
      <c r="D101" s="34">
        <v>323171.7</v>
      </c>
      <c r="E101" s="34">
        <v>495736</v>
      </c>
      <c r="F101" s="9">
        <f t="shared" si="24"/>
        <v>1147023.7</v>
      </c>
      <c r="G101" s="9">
        <f t="shared" si="23"/>
        <v>382341.23333333334</v>
      </c>
      <c r="H101" s="10">
        <f t="shared" si="25"/>
        <v>6433260904.10889</v>
      </c>
      <c r="I101" s="35">
        <f t="shared" si="26"/>
        <v>0.20978017610392585</v>
      </c>
      <c r="J101" s="10">
        <f t="shared" si="27"/>
        <v>6433260904.10889</v>
      </c>
      <c r="K101" s="35">
        <f t="shared" si="28"/>
        <v>0.20978017610392585</v>
      </c>
      <c r="L101" s="35">
        <f t="shared" si="22"/>
        <v>0.2097801761039258</v>
      </c>
      <c r="M101" s="36">
        <f t="shared" si="29"/>
        <v>3</v>
      </c>
      <c r="N101" s="36" t="s">
        <v>189</v>
      </c>
    </row>
    <row r="102" spans="1:14" s="10" customFormat="1" ht="12.75">
      <c r="A102" s="33">
        <v>34</v>
      </c>
      <c r="B102" s="33" t="s">
        <v>34</v>
      </c>
      <c r="C102" s="34">
        <v>5772</v>
      </c>
      <c r="D102" s="34">
        <v>9003.8</v>
      </c>
      <c r="E102" s="34">
        <v>9729.2</v>
      </c>
      <c r="F102" s="9">
        <f t="shared" si="24"/>
        <v>24505</v>
      </c>
      <c r="G102" s="9">
        <f t="shared" si="23"/>
        <v>8168.333333333333</v>
      </c>
      <c r="H102" s="10">
        <f t="shared" si="25"/>
        <v>2958907.582222223</v>
      </c>
      <c r="I102" s="35">
        <f t="shared" si="26"/>
        <v>0.2105873348267396</v>
      </c>
      <c r="J102" s="10">
        <f t="shared" si="27"/>
        <v>2958907.582222223</v>
      </c>
      <c r="K102" s="35">
        <f t="shared" si="28"/>
        <v>0.2105873348267396</v>
      </c>
      <c r="L102" s="35">
        <f t="shared" si="22"/>
        <v>0.21058733482673964</v>
      </c>
      <c r="M102" s="36">
        <f t="shared" si="29"/>
        <v>3</v>
      </c>
      <c r="N102" s="36" t="s">
        <v>189</v>
      </c>
    </row>
    <row r="103" spans="1:14" s="10" customFormat="1" ht="12.75">
      <c r="A103" s="33">
        <v>74</v>
      </c>
      <c r="B103" s="33" t="s">
        <v>74</v>
      </c>
      <c r="C103" s="34">
        <v>477330.84</v>
      </c>
      <c r="D103" s="34">
        <v>696157.22</v>
      </c>
      <c r="E103" s="34">
        <v>438818.95</v>
      </c>
      <c r="F103" s="9">
        <f t="shared" si="24"/>
        <v>1612307.01</v>
      </c>
      <c r="G103" s="9">
        <f t="shared" si="23"/>
        <v>537435.67</v>
      </c>
      <c r="H103" s="10">
        <f t="shared" si="25"/>
        <v>12843459495.763262</v>
      </c>
      <c r="I103" s="35">
        <f t="shared" si="26"/>
        <v>0.2108698663194382</v>
      </c>
      <c r="J103" s="10">
        <f t="shared" si="27"/>
        <v>12843459495.763262</v>
      </c>
      <c r="K103" s="35">
        <f t="shared" si="28"/>
        <v>0.2108698663194382</v>
      </c>
      <c r="L103" s="35">
        <f t="shared" si="22"/>
        <v>0.21086986631943844</v>
      </c>
      <c r="M103" s="36">
        <f t="shared" si="29"/>
        <v>3</v>
      </c>
      <c r="N103" s="36" t="s">
        <v>189</v>
      </c>
    </row>
    <row r="104" spans="1:14" s="10" customFormat="1" ht="12.75">
      <c r="A104" s="33">
        <v>2</v>
      </c>
      <c r="B104" s="33" t="s">
        <v>2</v>
      </c>
      <c r="C104" s="34">
        <v>40666.2</v>
      </c>
      <c r="D104" s="34">
        <v>53960.2</v>
      </c>
      <c r="E104" s="34">
        <v>68855</v>
      </c>
      <c r="F104" s="9">
        <f t="shared" si="24"/>
        <v>163481.4</v>
      </c>
      <c r="G104" s="9">
        <f t="shared" si="23"/>
        <v>54493.799999999996</v>
      </c>
      <c r="H104" s="10">
        <f t="shared" si="25"/>
        <v>132577105.3866667</v>
      </c>
      <c r="I104" s="35">
        <f t="shared" si="26"/>
        <v>0.21129400390654285</v>
      </c>
      <c r="J104" s="10">
        <f t="shared" si="27"/>
        <v>132577105.3866667</v>
      </c>
      <c r="K104" s="35">
        <f t="shared" si="28"/>
        <v>0.21129400390654285</v>
      </c>
      <c r="L104" s="35">
        <f t="shared" si="22"/>
        <v>0.2112940039065428</v>
      </c>
      <c r="M104" s="36">
        <f t="shared" si="29"/>
        <v>3</v>
      </c>
      <c r="N104" s="36" t="s">
        <v>189</v>
      </c>
    </row>
    <row r="105" spans="1:14" s="10" customFormat="1" ht="12.75">
      <c r="A105" s="33">
        <v>111</v>
      </c>
      <c r="B105" s="33" t="s">
        <v>111</v>
      </c>
      <c r="C105" s="34">
        <v>75371.38</v>
      </c>
      <c r="D105" s="34">
        <v>125700.6</v>
      </c>
      <c r="E105" s="34">
        <v>121977.4</v>
      </c>
      <c r="F105" s="9">
        <f t="shared" si="24"/>
        <v>323049.38</v>
      </c>
      <c r="G105" s="9">
        <f t="shared" si="23"/>
        <v>107683.12666666666</v>
      </c>
      <c r="H105" s="10">
        <f t="shared" si="25"/>
        <v>524334856.0320888</v>
      </c>
      <c r="I105" s="35">
        <f t="shared" si="26"/>
        <v>0.2126457501007887</v>
      </c>
      <c r="J105" s="10">
        <f t="shared" si="27"/>
        <v>524334856.0320888</v>
      </c>
      <c r="K105" s="35">
        <f t="shared" si="28"/>
        <v>0.2126457501007887</v>
      </c>
      <c r="L105" s="35">
        <f t="shared" si="22"/>
        <v>0.21264575010078843</v>
      </c>
      <c r="M105" s="36">
        <f t="shared" si="29"/>
        <v>3</v>
      </c>
      <c r="N105" s="36" t="s">
        <v>189</v>
      </c>
    </row>
    <row r="106" spans="1:14" s="10" customFormat="1" ht="12.75">
      <c r="A106" s="33">
        <v>53</v>
      </c>
      <c r="B106" s="33" t="s">
        <v>53</v>
      </c>
      <c r="C106" s="34">
        <v>17256.8</v>
      </c>
      <c r="D106" s="34">
        <v>19582</v>
      </c>
      <c r="E106" s="34">
        <v>28008.2</v>
      </c>
      <c r="F106" s="9">
        <f t="shared" si="24"/>
        <v>64847</v>
      </c>
      <c r="G106" s="9">
        <f t="shared" si="23"/>
        <v>21615.666666666668</v>
      </c>
      <c r="H106" s="10">
        <f t="shared" si="25"/>
        <v>21333333.71555556</v>
      </c>
      <c r="I106" s="35">
        <f t="shared" si="26"/>
        <v>0.21367845212085873</v>
      </c>
      <c r="J106" s="10">
        <f t="shared" si="27"/>
        <v>21333333.71555556</v>
      </c>
      <c r="K106" s="35">
        <f t="shared" si="28"/>
        <v>0.21367845212085873</v>
      </c>
      <c r="L106" s="35">
        <f t="shared" si="22"/>
        <v>0.21367845212085904</v>
      </c>
      <c r="M106" s="36">
        <f t="shared" si="29"/>
        <v>3</v>
      </c>
      <c r="N106" s="36" t="s">
        <v>189</v>
      </c>
    </row>
    <row r="107" spans="1:14" s="10" customFormat="1" ht="12.75">
      <c r="A107" s="33">
        <v>35</v>
      </c>
      <c r="B107" s="33" t="s">
        <v>35</v>
      </c>
      <c r="C107" s="34">
        <v>19545.9</v>
      </c>
      <c r="D107" s="34">
        <v>16924.3</v>
      </c>
      <c r="E107" s="34">
        <v>27726.8</v>
      </c>
      <c r="F107" s="9">
        <f t="shared" si="24"/>
        <v>64197</v>
      </c>
      <c r="G107" s="9">
        <f t="shared" si="23"/>
        <v>21399</v>
      </c>
      <c r="H107" s="10">
        <f t="shared" si="25"/>
        <v>21165990.846666664</v>
      </c>
      <c r="I107" s="35">
        <f t="shared" si="26"/>
        <v>0.21499374423577597</v>
      </c>
      <c r="J107" s="10">
        <f t="shared" si="27"/>
        <v>21165990.846666664</v>
      </c>
      <c r="K107" s="35">
        <f t="shared" si="28"/>
        <v>0.21499374423577597</v>
      </c>
      <c r="L107" s="35">
        <f t="shared" si="22"/>
        <v>0.21499374423577594</v>
      </c>
      <c r="M107" s="36">
        <f t="shared" si="29"/>
        <v>3</v>
      </c>
      <c r="N107" s="36" t="s">
        <v>189</v>
      </c>
    </row>
    <row r="108" spans="1:14" s="10" customFormat="1" ht="12.75">
      <c r="A108" s="33">
        <v>65</v>
      </c>
      <c r="B108" s="33" t="s">
        <v>65</v>
      </c>
      <c r="C108" s="34">
        <v>429478.6</v>
      </c>
      <c r="D108" s="34">
        <v>741863.4</v>
      </c>
      <c r="E108" s="34">
        <v>572784.7</v>
      </c>
      <c r="F108" s="9">
        <f t="shared" si="24"/>
        <v>1744126.7</v>
      </c>
      <c r="G108" s="9">
        <f t="shared" si="23"/>
        <v>581375.5666666667</v>
      </c>
      <c r="H108" s="10">
        <f t="shared" si="25"/>
        <v>16300945373.548895</v>
      </c>
      <c r="I108" s="35">
        <f t="shared" si="26"/>
        <v>0.21960874000079067</v>
      </c>
      <c r="J108" s="10">
        <f t="shared" si="27"/>
        <v>16300945373.548895</v>
      </c>
      <c r="K108" s="35">
        <f t="shared" si="28"/>
        <v>0.21960874000079067</v>
      </c>
      <c r="L108" s="35">
        <f t="shared" si="22"/>
        <v>0.21960874000079095</v>
      </c>
      <c r="M108" s="36">
        <f t="shared" si="29"/>
        <v>3</v>
      </c>
      <c r="N108" s="36" t="s">
        <v>189</v>
      </c>
    </row>
    <row r="109" spans="1:14" s="10" customFormat="1" ht="12.75">
      <c r="A109" s="33">
        <v>41</v>
      </c>
      <c r="B109" s="33" t="s">
        <v>41</v>
      </c>
      <c r="C109" s="34">
        <v>76099.79</v>
      </c>
      <c r="D109" s="34">
        <v>80494.45</v>
      </c>
      <c r="E109" s="34">
        <v>122039.75</v>
      </c>
      <c r="F109" s="9">
        <f t="shared" si="24"/>
        <v>278633.99</v>
      </c>
      <c r="G109" s="9">
        <f t="shared" si="23"/>
        <v>92877.99666666666</v>
      </c>
      <c r="H109" s="10">
        <f t="shared" si="25"/>
        <v>428422768.1563556</v>
      </c>
      <c r="I109" s="35">
        <f t="shared" si="26"/>
        <v>0.22285553868052116</v>
      </c>
      <c r="J109" s="10">
        <f t="shared" si="27"/>
        <v>428422768.1563556</v>
      </c>
      <c r="K109" s="35">
        <f t="shared" si="28"/>
        <v>0.22285553868052116</v>
      </c>
      <c r="L109" s="35">
        <f t="shared" si="22"/>
        <v>0.22285553868052102</v>
      </c>
      <c r="M109" s="36">
        <f t="shared" si="29"/>
        <v>3</v>
      </c>
      <c r="N109" s="36" t="s">
        <v>189</v>
      </c>
    </row>
    <row r="110" spans="1:14" s="10" customFormat="1" ht="12.75">
      <c r="A110" s="33">
        <v>105</v>
      </c>
      <c r="B110" s="33" t="s">
        <v>105</v>
      </c>
      <c r="C110" s="34">
        <v>23118.8</v>
      </c>
      <c r="D110" s="34">
        <v>20423.9</v>
      </c>
      <c r="E110" s="34">
        <v>33831</v>
      </c>
      <c r="F110" s="9">
        <f t="shared" si="24"/>
        <v>77373.7</v>
      </c>
      <c r="G110" s="9">
        <f t="shared" si="23"/>
        <v>25791.233333333334</v>
      </c>
      <c r="H110" s="10">
        <f t="shared" si="25"/>
        <v>33529338.362222213</v>
      </c>
      <c r="I110" s="35">
        <f t="shared" si="26"/>
        <v>0.22451242522522805</v>
      </c>
      <c r="J110" s="10">
        <f t="shared" si="27"/>
        <v>33529338.362222213</v>
      </c>
      <c r="K110" s="35">
        <f t="shared" si="28"/>
        <v>0.22451242522522805</v>
      </c>
      <c r="L110" s="35">
        <f t="shared" si="22"/>
        <v>0.22451242522522852</v>
      </c>
      <c r="M110" s="36">
        <f t="shared" si="29"/>
        <v>3</v>
      </c>
      <c r="N110" s="36" t="s">
        <v>189</v>
      </c>
    </row>
    <row r="111" spans="1:14" s="10" customFormat="1" ht="12.75">
      <c r="A111" s="33">
        <v>16</v>
      </c>
      <c r="B111" s="33" t="s">
        <v>16</v>
      </c>
      <c r="C111" s="34">
        <v>193924.1</v>
      </c>
      <c r="D111" s="34">
        <v>182654.1</v>
      </c>
      <c r="E111" s="34">
        <v>294895.7</v>
      </c>
      <c r="F111" s="9">
        <f t="shared" si="24"/>
        <v>671473.9</v>
      </c>
      <c r="G111" s="9">
        <f t="shared" si="23"/>
        <v>223824.63333333333</v>
      </c>
      <c r="H111" s="10">
        <f t="shared" si="25"/>
        <v>2546717075.2355556</v>
      </c>
      <c r="I111" s="35">
        <f t="shared" si="26"/>
        <v>0.225466731129884</v>
      </c>
      <c r="J111" s="10">
        <f t="shared" si="27"/>
        <v>2546717075.2355556</v>
      </c>
      <c r="K111" s="35">
        <f t="shared" si="28"/>
        <v>0.225466731129884</v>
      </c>
      <c r="L111" s="35">
        <f t="shared" si="22"/>
        <v>0.22546673112988427</v>
      </c>
      <c r="M111" s="36">
        <f t="shared" si="29"/>
        <v>3</v>
      </c>
      <c r="N111" s="36" t="s">
        <v>189</v>
      </c>
    </row>
    <row r="112" spans="1:14" s="10" customFormat="1" ht="12.75">
      <c r="A112" s="33">
        <v>152</v>
      </c>
      <c r="B112" s="33" t="s">
        <v>152</v>
      </c>
      <c r="C112" s="34">
        <v>80243</v>
      </c>
      <c r="D112" s="34">
        <v>76934.7</v>
      </c>
      <c r="E112" s="34">
        <v>123270.1</v>
      </c>
      <c r="F112" s="9">
        <f t="shared" si="24"/>
        <v>280447.80000000005</v>
      </c>
      <c r="G112" s="9">
        <f t="shared" si="23"/>
        <v>93482.60000000002</v>
      </c>
      <c r="H112" s="10">
        <f t="shared" si="25"/>
        <v>445471719.6066668</v>
      </c>
      <c r="I112" s="35">
        <f t="shared" si="26"/>
        <v>0.22577678600324386</v>
      </c>
      <c r="J112" s="10">
        <f t="shared" si="27"/>
        <v>445471719.6066668</v>
      </c>
      <c r="K112" s="35">
        <f t="shared" si="28"/>
        <v>0.22577678600324386</v>
      </c>
      <c r="L112" s="35">
        <f t="shared" si="22"/>
        <v>0.22577678600324316</v>
      </c>
      <c r="M112" s="36">
        <f t="shared" si="29"/>
        <v>3</v>
      </c>
      <c r="N112" s="36" t="s">
        <v>189</v>
      </c>
    </row>
    <row r="113" spans="1:14" s="10" customFormat="1" ht="12.75">
      <c r="A113" s="33">
        <v>12</v>
      </c>
      <c r="B113" s="33" t="s">
        <v>12</v>
      </c>
      <c r="C113" s="34">
        <v>3261838.6</v>
      </c>
      <c r="D113" s="34">
        <v>3935138.2</v>
      </c>
      <c r="E113" s="34">
        <v>5554405.9</v>
      </c>
      <c r="F113" s="9">
        <f t="shared" si="24"/>
        <v>12751382.700000001</v>
      </c>
      <c r="G113" s="9">
        <f t="shared" si="23"/>
        <v>4250460.9</v>
      </c>
      <c r="H113" s="10">
        <f t="shared" si="25"/>
        <v>925691673405.8602</v>
      </c>
      <c r="I113" s="35">
        <f t="shared" si="26"/>
        <v>0.2263586802480156</v>
      </c>
      <c r="J113" s="10">
        <f t="shared" si="27"/>
        <v>925691673405.8602</v>
      </c>
      <c r="K113" s="35">
        <f t="shared" si="28"/>
        <v>0.2263586802480156</v>
      </c>
      <c r="L113" s="35">
        <f t="shared" si="22"/>
        <v>0.2263586802480157</v>
      </c>
      <c r="M113" s="36">
        <f t="shared" si="29"/>
        <v>3</v>
      </c>
      <c r="N113" s="36" t="s">
        <v>189</v>
      </c>
    </row>
    <row r="114" spans="1:14" s="10" customFormat="1" ht="12.75">
      <c r="A114" s="33">
        <v>48</v>
      </c>
      <c r="B114" s="33" t="s">
        <v>48</v>
      </c>
      <c r="C114" s="34">
        <v>691179.9</v>
      </c>
      <c r="D114" s="34">
        <v>595920.1</v>
      </c>
      <c r="E114" s="34">
        <v>1002671.7</v>
      </c>
      <c r="F114" s="9">
        <f t="shared" si="24"/>
        <v>2289771.7</v>
      </c>
      <c r="G114" s="9">
        <f t="shared" si="23"/>
        <v>763257.2333333334</v>
      </c>
      <c r="H114" s="10">
        <f t="shared" si="25"/>
        <v>30172048340.648884</v>
      </c>
      <c r="I114" s="35">
        <f t="shared" si="26"/>
        <v>0.22757862474658286</v>
      </c>
      <c r="J114" s="10">
        <f t="shared" si="27"/>
        <v>30172048340.648884</v>
      </c>
      <c r="K114" s="35">
        <f t="shared" si="28"/>
        <v>0.22757862474658286</v>
      </c>
      <c r="L114" s="35">
        <f t="shared" si="22"/>
        <v>0.22757862474658241</v>
      </c>
      <c r="M114" s="36">
        <f t="shared" si="29"/>
        <v>3</v>
      </c>
      <c r="N114" s="36" t="s">
        <v>189</v>
      </c>
    </row>
    <row r="115" spans="1:14" s="10" customFormat="1" ht="12.75">
      <c r="A115" s="33">
        <v>25</v>
      </c>
      <c r="B115" s="33" t="s">
        <v>25</v>
      </c>
      <c r="C115" s="34">
        <v>409751.7</v>
      </c>
      <c r="D115" s="34">
        <v>335616.7</v>
      </c>
      <c r="E115" s="34">
        <v>580534</v>
      </c>
      <c r="F115" s="9">
        <f t="shared" si="24"/>
        <v>1325902.4</v>
      </c>
      <c r="G115" s="9">
        <f t="shared" si="23"/>
        <v>441967.4666666666</v>
      </c>
      <c r="H115" s="10">
        <f t="shared" si="25"/>
        <v>10516341784.175554</v>
      </c>
      <c r="I115" s="35">
        <f t="shared" si="26"/>
        <v>0.2320288802545739</v>
      </c>
      <c r="J115" s="10">
        <f t="shared" si="27"/>
        <v>10516341784.175554</v>
      </c>
      <c r="K115" s="35">
        <f t="shared" si="28"/>
        <v>0.2320288802545739</v>
      </c>
      <c r="L115" s="35">
        <f t="shared" si="22"/>
        <v>0.2320288802545743</v>
      </c>
      <c r="M115" s="36">
        <f t="shared" si="29"/>
        <v>3</v>
      </c>
      <c r="N115" s="36" t="s">
        <v>189</v>
      </c>
    </row>
    <row r="116" spans="1:14" s="10" customFormat="1" ht="12.75">
      <c r="A116" s="33">
        <v>51</v>
      </c>
      <c r="B116" s="33" t="s">
        <v>51</v>
      </c>
      <c r="C116" s="34">
        <v>95032.44</v>
      </c>
      <c r="D116" s="34">
        <v>85423.45</v>
      </c>
      <c r="E116" s="34">
        <v>143622.07</v>
      </c>
      <c r="F116" s="9">
        <f t="shared" si="24"/>
        <v>324077.96</v>
      </c>
      <c r="G116" s="9">
        <f t="shared" si="23"/>
        <v>108025.98666666668</v>
      </c>
      <c r="H116" s="10">
        <f t="shared" si="25"/>
        <v>648929355.8068224</v>
      </c>
      <c r="I116" s="35">
        <f t="shared" si="26"/>
        <v>0.23581447983449527</v>
      </c>
      <c r="J116" s="10">
        <f t="shared" si="27"/>
        <v>648929355.8068224</v>
      </c>
      <c r="K116" s="35">
        <f t="shared" si="28"/>
        <v>0.23581447983449527</v>
      </c>
      <c r="L116" s="35">
        <f t="shared" si="22"/>
        <v>0.23581447983449522</v>
      </c>
      <c r="M116" s="36">
        <f t="shared" si="29"/>
        <v>3</v>
      </c>
      <c r="N116" s="36" t="s">
        <v>189</v>
      </c>
    </row>
    <row r="117" spans="1:14" s="10" customFormat="1" ht="12.75">
      <c r="A117" s="33">
        <v>164</v>
      </c>
      <c r="B117" s="33" t="s">
        <v>164</v>
      </c>
      <c r="C117" s="34">
        <v>24127.2</v>
      </c>
      <c r="D117" s="34">
        <v>42861.1</v>
      </c>
      <c r="E117" s="34">
        <v>30943.6</v>
      </c>
      <c r="F117" s="9">
        <f t="shared" si="24"/>
        <v>97931.9</v>
      </c>
      <c r="G117" s="9">
        <f t="shared" si="23"/>
        <v>32643.966666666664</v>
      </c>
      <c r="H117" s="10">
        <f t="shared" si="25"/>
        <v>59938791.602222204</v>
      </c>
      <c r="I117" s="35">
        <f t="shared" si="26"/>
        <v>0.2371652556268306</v>
      </c>
      <c r="J117" s="10">
        <f t="shared" si="27"/>
        <v>59938791.602222204</v>
      </c>
      <c r="K117" s="35">
        <f t="shared" si="28"/>
        <v>0.2371652556268306</v>
      </c>
      <c r="L117" s="35">
        <f t="shared" si="22"/>
        <v>0.23716525562683066</v>
      </c>
      <c r="M117" s="36">
        <f t="shared" si="29"/>
        <v>3</v>
      </c>
      <c r="N117" s="36" t="s">
        <v>189</v>
      </c>
    </row>
    <row r="118" spans="1:14" s="10" customFormat="1" ht="12.75">
      <c r="A118" s="33">
        <v>125</v>
      </c>
      <c r="B118" s="33" t="s">
        <v>125</v>
      </c>
      <c r="C118" s="34">
        <v>133373.8</v>
      </c>
      <c r="D118" s="34">
        <v>115637.9</v>
      </c>
      <c r="E118" s="34">
        <v>199034.1</v>
      </c>
      <c r="F118" s="9">
        <f t="shared" si="24"/>
        <v>448045.8</v>
      </c>
      <c r="G118" s="9">
        <f t="shared" si="23"/>
        <v>149348.6</v>
      </c>
      <c r="H118" s="10">
        <f t="shared" si="25"/>
        <v>1286751479.926667</v>
      </c>
      <c r="I118" s="35">
        <f t="shared" si="26"/>
        <v>0.2401851664270667</v>
      </c>
      <c r="J118" s="10">
        <f t="shared" si="27"/>
        <v>1286751479.926667</v>
      </c>
      <c r="K118" s="35">
        <f t="shared" si="28"/>
        <v>0.2401851664270667</v>
      </c>
      <c r="L118" s="35">
        <f t="shared" si="22"/>
        <v>0.24018516642706694</v>
      </c>
      <c r="M118" s="36">
        <f t="shared" si="29"/>
        <v>3</v>
      </c>
      <c r="N118" s="36" t="s">
        <v>189</v>
      </c>
    </row>
    <row r="119" spans="1:14" ht="12.75">
      <c r="A119" s="18">
        <v>23</v>
      </c>
      <c r="B119" s="18" t="s">
        <v>23</v>
      </c>
      <c r="C119" s="19">
        <v>30270</v>
      </c>
      <c r="D119" s="19">
        <v>25180</v>
      </c>
      <c r="E119" s="19">
        <v>45059</v>
      </c>
      <c r="F119" s="20">
        <f t="shared" si="24"/>
        <v>100509</v>
      </c>
      <c r="G119" s="22">
        <f t="shared" si="23"/>
        <v>33503</v>
      </c>
      <c r="H119" s="23">
        <f t="shared" si="25"/>
        <v>71088584.66666667</v>
      </c>
      <c r="I119" s="25">
        <f t="shared" si="26"/>
        <v>0.25166118459457015</v>
      </c>
      <c r="J119" s="23">
        <f t="shared" si="27"/>
        <v>71088584.66666667</v>
      </c>
      <c r="K119" s="25">
        <f t="shared" si="28"/>
        <v>0.25166118459457015</v>
      </c>
      <c r="L119" s="25">
        <f t="shared" si="22"/>
        <v>0.25166118459457015</v>
      </c>
      <c r="M119" s="6">
        <f t="shared" si="29"/>
        <v>3</v>
      </c>
      <c r="N119" s="6" t="s">
        <v>190</v>
      </c>
    </row>
    <row r="120" spans="1:14" ht="12.75">
      <c r="A120" s="18">
        <v>32</v>
      </c>
      <c r="B120" s="18" t="s">
        <v>32</v>
      </c>
      <c r="C120" s="19">
        <v>15425.5</v>
      </c>
      <c r="D120" s="19">
        <v>18860.1</v>
      </c>
      <c r="E120" s="19">
        <v>27875</v>
      </c>
      <c r="F120" s="20">
        <f t="shared" si="24"/>
        <v>62160.6</v>
      </c>
      <c r="G120" s="22">
        <f t="shared" si="23"/>
        <v>20720.2</v>
      </c>
      <c r="H120" s="23">
        <f t="shared" si="25"/>
        <v>27561661.04666667</v>
      </c>
      <c r="I120" s="25">
        <f t="shared" si="26"/>
        <v>0.2533720764796925</v>
      </c>
      <c r="J120" s="23">
        <f t="shared" si="27"/>
        <v>27561661.04666667</v>
      </c>
      <c r="K120" s="25">
        <f t="shared" si="28"/>
        <v>0.2533720764796925</v>
      </c>
      <c r="L120" s="25">
        <f t="shared" si="22"/>
        <v>0.25337207647969257</v>
      </c>
      <c r="M120" s="6">
        <f t="shared" si="29"/>
        <v>3</v>
      </c>
      <c r="N120" s="6" t="s">
        <v>190</v>
      </c>
    </row>
    <row r="121" spans="1:14" ht="12.75">
      <c r="A121" s="18">
        <v>162</v>
      </c>
      <c r="B121" s="18" t="s">
        <v>162</v>
      </c>
      <c r="C121" s="19">
        <v>45471</v>
      </c>
      <c r="D121" s="19">
        <v>23730.1</v>
      </c>
      <c r="E121" s="19">
        <v>36175.8</v>
      </c>
      <c r="F121" s="20">
        <f t="shared" si="24"/>
        <v>105376.90000000001</v>
      </c>
      <c r="G121" s="22">
        <f t="shared" si="23"/>
        <v>35125.63333333334</v>
      </c>
      <c r="H121" s="23">
        <f t="shared" si="25"/>
        <v>79329213.81555556</v>
      </c>
      <c r="I121" s="25">
        <f t="shared" si="26"/>
        <v>0.25356681266878006</v>
      </c>
      <c r="J121" s="23">
        <f t="shared" si="27"/>
        <v>79329213.81555556</v>
      </c>
      <c r="K121" s="25">
        <f t="shared" si="28"/>
        <v>0.25356681266878006</v>
      </c>
      <c r="L121" s="25">
        <f t="shared" si="22"/>
        <v>0.2535668126687798</v>
      </c>
      <c r="M121" s="6">
        <f t="shared" si="29"/>
        <v>3</v>
      </c>
      <c r="N121" s="6" t="s">
        <v>190</v>
      </c>
    </row>
    <row r="122" spans="1:14" ht="12.75">
      <c r="A122" s="18">
        <v>82</v>
      </c>
      <c r="B122" s="18" t="s">
        <v>82</v>
      </c>
      <c r="C122" s="19">
        <v>24250.8</v>
      </c>
      <c r="D122" s="19">
        <v>14526.2</v>
      </c>
      <c r="E122" s="19">
        <v>14671.4</v>
      </c>
      <c r="F122" s="20">
        <f t="shared" si="24"/>
        <v>53448.4</v>
      </c>
      <c r="G122" s="22">
        <f t="shared" si="23"/>
        <v>17816.133333333335</v>
      </c>
      <c r="H122" s="23">
        <f t="shared" si="25"/>
        <v>20705981.395555552</v>
      </c>
      <c r="I122" s="25">
        <f t="shared" si="26"/>
        <v>0.2554079760025341</v>
      </c>
      <c r="J122" s="23">
        <f t="shared" si="27"/>
        <v>20705981.395555552</v>
      </c>
      <c r="K122" s="25">
        <f t="shared" si="28"/>
        <v>0.2554079760025341</v>
      </c>
      <c r="L122" s="25">
        <f t="shared" si="22"/>
        <v>0.25540797600253407</v>
      </c>
      <c r="M122" s="6">
        <f t="shared" si="29"/>
        <v>3</v>
      </c>
      <c r="N122" s="6" t="s">
        <v>190</v>
      </c>
    </row>
    <row r="123" spans="1:14" ht="12.75">
      <c r="A123" s="18">
        <v>7</v>
      </c>
      <c r="B123" s="18" t="s">
        <v>7</v>
      </c>
      <c r="C123" s="19">
        <v>132031.9</v>
      </c>
      <c r="D123" s="19">
        <v>96026.3</v>
      </c>
      <c r="E123" s="19">
        <v>181301.4</v>
      </c>
      <c r="F123" s="20">
        <f t="shared" si="24"/>
        <v>409359.6</v>
      </c>
      <c r="G123" s="22">
        <f t="shared" si="23"/>
        <v>136453.19999999998</v>
      </c>
      <c r="H123" s="23">
        <f t="shared" si="25"/>
        <v>1221747726.8466663</v>
      </c>
      <c r="I123" s="25">
        <f t="shared" si="26"/>
        <v>0.25615748165961516</v>
      </c>
      <c r="J123" s="23">
        <f t="shared" si="27"/>
        <v>1221747726.8466663</v>
      </c>
      <c r="K123" s="25">
        <f t="shared" si="28"/>
        <v>0.25615748165961516</v>
      </c>
      <c r="L123" s="25">
        <f t="shared" si="22"/>
        <v>0.25615748165961516</v>
      </c>
      <c r="M123" s="6">
        <f t="shared" si="29"/>
        <v>3</v>
      </c>
      <c r="N123" s="6" t="s">
        <v>190</v>
      </c>
    </row>
    <row r="124" spans="1:14" ht="12.75">
      <c r="A124" s="18">
        <v>30</v>
      </c>
      <c r="B124" s="18" t="s">
        <v>30</v>
      </c>
      <c r="C124" s="19">
        <v>9030</v>
      </c>
      <c r="D124" s="19">
        <v>11950</v>
      </c>
      <c r="E124" s="19">
        <v>6230</v>
      </c>
      <c r="F124" s="20">
        <f t="shared" si="24"/>
        <v>27210</v>
      </c>
      <c r="G124" s="22">
        <f t="shared" si="23"/>
        <v>9070</v>
      </c>
      <c r="H124" s="23">
        <f t="shared" si="25"/>
        <v>5453866.666666667</v>
      </c>
      <c r="I124" s="25">
        <f t="shared" si="26"/>
        <v>0.2574808719030118</v>
      </c>
      <c r="J124" s="23">
        <f t="shared" si="27"/>
        <v>5453866.666666667</v>
      </c>
      <c r="K124" s="25">
        <f t="shared" si="28"/>
        <v>0.2574808719030118</v>
      </c>
      <c r="L124" s="25">
        <f t="shared" si="22"/>
        <v>0.2574808719030118</v>
      </c>
      <c r="M124" s="6">
        <f t="shared" si="29"/>
        <v>3</v>
      </c>
      <c r="N124" s="6" t="s">
        <v>190</v>
      </c>
    </row>
    <row r="125" spans="1:14" ht="12.75">
      <c r="A125" s="18">
        <v>33</v>
      </c>
      <c r="B125" s="18" t="s">
        <v>33</v>
      </c>
      <c r="C125" s="19">
        <v>42183.2</v>
      </c>
      <c r="D125" s="19">
        <v>23151.7</v>
      </c>
      <c r="E125" s="19">
        <v>27679.8</v>
      </c>
      <c r="F125" s="20">
        <f t="shared" si="24"/>
        <v>93014.7</v>
      </c>
      <c r="G125" s="22">
        <f t="shared" si="23"/>
        <v>31004.899999999998</v>
      </c>
      <c r="H125" s="23">
        <f t="shared" si="25"/>
        <v>65894477.046666645</v>
      </c>
      <c r="I125" s="25">
        <f t="shared" si="26"/>
        <v>0.26181478791511503</v>
      </c>
      <c r="J125" s="23">
        <f t="shared" si="27"/>
        <v>65894477.046666645</v>
      </c>
      <c r="K125" s="25">
        <f t="shared" si="28"/>
        <v>0.26181478791511503</v>
      </c>
      <c r="L125" s="25">
        <f t="shared" si="22"/>
        <v>0.2618147879151147</v>
      </c>
      <c r="M125" s="6">
        <f t="shared" si="29"/>
        <v>3</v>
      </c>
      <c r="N125" s="6" t="s">
        <v>190</v>
      </c>
    </row>
    <row r="126" spans="1:14" ht="12.75">
      <c r="A126" s="18">
        <v>157</v>
      </c>
      <c r="B126" s="18" t="s">
        <v>157</v>
      </c>
      <c r="C126" s="19">
        <v>50533.79</v>
      </c>
      <c r="D126" s="19">
        <v>86322.97</v>
      </c>
      <c r="E126" s="19">
        <v>100743.8</v>
      </c>
      <c r="F126" s="20">
        <f t="shared" si="24"/>
        <v>237600.56</v>
      </c>
      <c r="G126" s="22">
        <f t="shared" si="23"/>
        <v>79200.18666666666</v>
      </c>
      <c r="H126" s="23">
        <f t="shared" si="25"/>
        <v>445541205.2401555</v>
      </c>
      <c r="I126" s="25">
        <f t="shared" si="26"/>
        <v>0.2665125916319972</v>
      </c>
      <c r="J126" s="23">
        <f t="shared" si="27"/>
        <v>445541205.2401555</v>
      </c>
      <c r="K126" s="25">
        <f t="shared" si="28"/>
        <v>0.2665125916319972</v>
      </c>
      <c r="L126" s="25">
        <f t="shared" si="22"/>
        <v>0.2665125916319975</v>
      </c>
      <c r="M126" s="6">
        <f t="shared" si="29"/>
        <v>3</v>
      </c>
      <c r="N126" s="6" t="s">
        <v>190</v>
      </c>
    </row>
    <row r="127" spans="1:14" ht="12.75">
      <c r="A127" s="18">
        <v>9</v>
      </c>
      <c r="B127" s="18" t="s">
        <v>9</v>
      </c>
      <c r="C127" s="19">
        <v>32963.5</v>
      </c>
      <c r="D127" s="19">
        <v>66624.1</v>
      </c>
      <c r="E127" s="19">
        <v>61495.4</v>
      </c>
      <c r="F127" s="20">
        <f t="shared" si="24"/>
        <v>161083</v>
      </c>
      <c r="G127" s="22">
        <f t="shared" si="23"/>
        <v>53694.333333333336</v>
      </c>
      <c r="H127" s="23">
        <f t="shared" si="25"/>
        <v>219267652.62888896</v>
      </c>
      <c r="I127" s="25">
        <f t="shared" si="26"/>
        <v>0.2757774992374028</v>
      </c>
      <c r="J127" s="23">
        <f t="shared" si="27"/>
        <v>219267652.62888896</v>
      </c>
      <c r="K127" s="25">
        <f t="shared" si="28"/>
        <v>0.2757774992374028</v>
      </c>
      <c r="L127" s="25">
        <f t="shared" si="22"/>
        <v>0.27577749923740297</v>
      </c>
      <c r="M127" s="6">
        <f t="shared" si="29"/>
        <v>3</v>
      </c>
      <c r="N127" s="6" t="s">
        <v>190</v>
      </c>
    </row>
    <row r="128" spans="1:14" ht="12.75">
      <c r="A128" s="18">
        <v>28</v>
      </c>
      <c r="B128" s="18" t="s">
        <v>28</v>
      </c>
      <c r="C128" s="19">
        <v>21293.5</v>
      </c>
      <c r="D128" s="19">
        <v>23018.1</v>
      </c>
      <c r="E128" s="19">
        <v>38620.1</v>
      </c>
      <c r="F128" s="20">
        <f t="shared" si="24"/>
        <v>82931.7</v>
      </c>
      <c r="G128" s="22">
        <f t="shared" si="23"/>
        <v>27643.899999999998</v>
      </c>
      <c r="H128" s="23">
        <f t="shared" si="25"/>
        <v>60734190.74666666</v>
      </c>
      <c r="I128" s="25">
        <f t="shared" si="26"/>
        <v>0.28191443334685135</v>
      </c>
      <c r="J128" s="23">
        <f t="shared" si="27"/>
        <v>60734190.74666666</v>
      </c>
      <c r="K128" s="25">
        <f t="shared" si="28"/>
        <v>0.28191443334685135</v>
      </c>
      <c r="L128" s="25">
        <f t="shared" si="22"/>
        <v>0.2819144333468514</v>
      </c>
      <c r="M128" s="6">
        <f t="shared" si="29"/>
        <v>3</v>
      </c>
      <c r="N128" s="6" t="s">
        <v>190</v>
      </c>
    </row>
    <row r="129" spans="1:14" ht="12.75">
      <c r="A129" s="18">
        <v>90</v>
      </c>
      <c r="B129" s="18" t="s">
        <v>90</v>
      </c>
      <c r="C129" s="19">
        <v>338511.4</v>
      </c>
      <c r="D129" s="19">
        <v>599182.7</v>
      </c>
      <c r="E129" s="19">
        <v>734636.8</v>
      </c>
      <c r="F129" s="20">
        <f t="shared" si="24"/>
        <v>1672330.9</v>
      </c>
      <c r="G129" s="22">
        <f t="shared" si="23"/>
        <v>557443.6333333333</v>
      </c>
      <c r="H129" s="23">
        <f t="shared" si="25"/>
        <v>27023630263.962223</v>
      </c>
      <c r="I129" s="25">
        <f t="shared" si="26"/>
        <v>0.2948973605568016</v>
      </c>
      <c r="J129" s="23">
        <f t="shared" si="27"/>
        <v>27023630263.962223</v>
      </c>
      <c r="K129" s="25">
        <f t="shared" si="28"/>
        <v>0.2948973605568016</v>
      </c>
      <c r="L129" s="25">
        <f t="shared" si="22"/>
        <v>0.29489736055680166</v>
      </c>
      <c r="M129" s="6">
        <f t="shared" si="29"/>
        <v>3</v>
      </c>
      <c r="N129" s="6" t="s">
        <v>190</v>
      </c>
    </row>
    <row r="130" spans="1:14" ht="12.75">
      <c r="A130" s="18">
        <v>91</v>
      </c>
      <c r="B130" s="18" t="s">
        <v>91</v>
      </c>
      <c r="C130" s="19">
        <v>2772</v>
      </c>
      <c r="D130" s="19">
        <v>1864.8</v>
      </c>
      <c r="E130" s="19">
        <v>4158</v>
      </c>
      <c r="F130" s="20">
        <f t="shared" si="24"/>
        <v>8794.8</v>
      </c>
      <c r="G130" s="22">
        <f aca="true" t="shared" si="30" ref="G130:G161">F130/3</f>
        <v>2931.6</v>
      </c>
      <c r="H130" s="23">
        <f t="shared" si="25"/>
        <v>889197.1200000001</v>
      </c>
      <c r="I130" s="25">
        <f t="shared" si="26"/>
        <v>0.3216579654951</v>
      </c>
      <c r="J130" s="23">
        <f t="shared" si="27"/>
        <v>889197.1200000001</v>
      </c>
      <c r="K130" s="25">
        <f t="shared" si="28"/>
        <v>0.3216579654951</v>
      </c>
      <c r="L130" s="25">
        <f t="shared" si="22"/>
        <v>0.32165796549510023</v>
      </c>
      <c r="M130" s="6">
        <f t="shared" si="29"/>
        <v>3</v>
      </c>
      <c r="N130" s="6" t="s">
        <v>190</v>
      </c>
    </row>
    <row r="131" spans="1:14" ht="12.75">
      <c r="A131" s="18">
        <v>71</v>
      </c>
      <c r="B131" s="18" t="s">
        <v>71</v>
      </c>
      <c r="C131" s="19">
        <v>97041.7</v>
      </c>
      <c r="D131" s="19">
        <v>188686.7</v>
      </c>
      <c r="E131" s="19">
        <v>233503.8</v>
      </c>
      <c r="F131" s="20">
        <f aca="true" t="shared" si="31" ref="F131:F162">SUM(C131:E131)</f>
        <v>519232.2</v>
      </c>
      <c r="G131" s="22">
        <f t="shared" si="30"/>
        <v>173077.4</v>
      </c>
      <c r="H131" s="23">
        <f aca="true" t="shared" si="32" ref="H131:H162">((C131-G131)^2+(D131-G131)^2+(E131-G131)^2)/3</f>
        <v>3225475912.646666</v>
      </c>
      <c r="I131" s="25">
        <f aca="true" t="shared" si="33" ref="I131:I162">H131^0.5/G131</f>
        <v>0.3281380092411783</v>
      </c>
      <c r="J131" s="23">
        <f aca="true" t="shared" si="34" ref="J131:J162">DEVSQ(C131:E131)/3</f>
        <v>3225475912.646666</v>
      </c>
      <c r="K131" s="25">
        <f aca="true" t="shared" si="35" ref="K131:K162">J131^0.5/G131</f>
        <v>0.3281380092411783</v>
      </c>
      <c r="L131" s="25">
        <f t="shared" si="22"/>
        <v>0.32813800924117836</v>
      </c>
      <c r="M131" s="6">
        <f aca="true" t="shared" si="36" ref="M131:M162">COUNT(C131:E131)</f>
        <v>3</v>
      </c>
      <c r="N131" s="6" t="s">
        <v>190</v>
      </c>
    </row>
    <row r="132" spans="1:14" ht="12.75">
      <c r="A132" s="18">
        <v>40</v>
      </c>
      <c r="B132" s="18" t="s">
        <v>40</v>
      </c>
      <c r="C132" s="19">
        <v>102961.8</v>
      </c>
      <c r="D132" s="19">
        <v>114882.9</v>
      </c>
      <c r="E132" s="19">
        <v>207230.6</v>
      </c>
      <c r="F132" s="20">
        <f t="shared" si="31"/>
        <v>425075.30000000005</v>
      </c>
      <c r="G132" s="22">
        <f t="shared" si="30"/>
        <v>141691.7666666667</v>
      </c>
      <c r="H132" s="23">
        <f t="shared" si="32"/>
        <v>2171354774.8822227</v>
      </c>
      <c r="I132" s="25">
        <f t="shared" si="33"/>
        <v>0.3288673651119941</v>
      </c>
      <c r="J132" s="23">
        <f t="shared" si="34"/>
        <v>2171354774.8822227</v>
      </c>
      <c r="K132" s="25">
        <f t="shared" si="35"/>
        <v>0.3288673651119941</v>
      </c>
      <c r="L132" s="25">
        <f aca="true" t="shared" si="37" ref="L132:L171">VARP(C132:E132)^0.5/AVERAGE(C132:E132)</f>
        <v>0.32886736511199355</v>
      </c>
      <c r="M132" s="6">
        <f t="shared" si="36"/>
        <v>3</v>
      </c>
      <c r="N132" s="6" t="s">
        <v>190</v>
      </c>
    </row>
    <row r="133" spans="1:14" ht="12.75">
      <c r="A133" s="18">
        <v>83</v>
      </c>
      <c r="B133" s="18" t="s">
        <v>83</v>
      </c>
      <c r="C133" s="19">
        <v>12904.2</v>
      </c>
      <c r="D133" s="19">
        <v>5611.2</v>
      </c>
      <c r="E133" s="19">
        <v>8556.6</v>
      </c>
      <c r="F133" s="20">
        <f t="shared" si="31"/>
        <v>27072</v>
      </c>
      <c r="G133" s="22">
        <f t="shared" si="30"/>
        <v>9024</v>
      </c>
      <c r="H133" s="23">
        <f t="shared" si="32"/>
        <v>8973872.880000003</v>
      </c>
      <c r="I133" s="25">
        <f t="shared" si="33"/>
        <v>0.33196390903114453</v>
      </c>
      <c r="J133" s="23">
        <f t="shared" si="34"/>
        <v>8973872.880000003</v>
      </c>
      <c r="K133" s="25">
        <f t="shared" si="35"/>
        <v>0.33196390903114453</v>
      </c>
      <c r="L133" s="25">
        <f t="shared" si="37"/>
        <v>0.33196390903114437</v>
      </c>
      <c r="M133" s="6">
        <f t="shared" si="36"/>
        <v>3</v>
      </c>
      <c r="N133" s="6" t="s">
        <v>190</v>
      </c>
    </row>
    <row r="134" spans="1:14" ht="12.75">
      <c r="A134" s="18">
        <v>64</v>
      </c>
      <c r="B134" s="18" t="s">
        <v>64</v>
      </c>
      <c r="C134" s="19">
        <v>80140</v>
      </c>
      <c r="D134" s="19">
        <v>33625</v>
      </c>
      <c r="E134" s="19">
        <v>81965</v>
      </c>
      <c r="F134" s="20">
        <f t="shared" si="31"/>
        <v>195730</v>
      </c>
      <c r="G134" s="22">
        <f t="shared" si="30"/>
        <v>65243.333333333336</v>
      </c>
      <c r="H134" s="23">
        <f t="shared" si="32"/>
        <v>500414605.5555555</v>
      </c>
      <c r="I134" s="25">
        <f t="shared" si="33"/>
        <v>0.34286949444611803</v>
      </c>
      <c r="J134" s="23">
        <f t="shared" si="34"/>
        <v>500414605.5555555</v>
      </c>
      <c r="K134" s="25">
        <f t="shared" si="35"/>
        <v>0.34286949444611803</v>
      </c>
      <c r="L134" s="25">
        <f t="shared" si="37"/>
        <v>0.34286949444611803</v>
      </c>
      <c r="M134" s="6">
        <f t="shared" si="36"/>
        <v>3</v>
      </c>
      <c r="N134" s="6" t="s">
        <v>190</v>
      </c>
    </row>
    <row r="135" spans="1:14" ht="12.75">
      <c r="A135" s="18">
        <v>42</v>
      </c>
      <c r="B135" s="18" t="s">
        <v>42</v>
      </c>
      <c r="C135" s="19">
        <v>27136.4</v>
      </c>
      <c r="D135" s="19">
        <v>28720.9</v>
      </c>
      <c r="E135" s="19">
        <v>11424.5</v>
      </c>
      <c r="F135" s="20">
        <f t="shared" si="31"/>
        <v>67281.8</v>
      </c>
      <c r="G135" s="22">
        <f t="shared" si="30"/>
        <v>22427.266666666666</v>
      </c>
      <c r="H135" s="23">
        <f t="shared" si="32"/>
        <v>60948877.202222236</v>
      </c>
      <c r="I135" s="25">
        <f t="shared" si="33"/>
        <v>0.34810199139183495</v>
      </c>
      <c r="J135" s="23">
        <f t="shared" si="34"/>
        <v>60948877.202222236</v>
      </c>
      <c r="K135" s="25">
        <f t="shared" si="35"/>
        <v>0.34810199139183495</v>
      </c>
      <c r="L135" s="25">
        <f t="shared" si="37"/>
        <v>0.3481019913918345</v>
      </c>
      <c r="M135" s="6">
        <f t="shared" si="36"/>
        <v>3</v>
      </c>
      <c r="N135" s="6" t="s">
        <v>190</v>
      </c>
    </row>
    <row r="136" spans="1:14" ht="12.75">
      <c r="A136" s="18">
        <v>167</v>
      </c>
      <c r="B136" s="18" t="s">
        <v>167</v>
      </c>
      <c r="C136" s="19">
        <v>10141.4</v>
      </c>
      <c r="D136" s="19">
        <v>25912.7</v>
      </c>
      <c r="E136" s="19">
        <v>18864.1</v>
      </c>
      <c r="F136" s="20">
        <f t="shared" si="31"/>
        <v>54918.2</v>
      </c>
      <c r="G136" s="22">
        <f t="shared" si="30"/>
        <v>18306.066666666666</v>
      </c>
      <c r="H136" s="23">
        <f t="shared" si="32"/>
        <v>41611351.215555556</v>
      </c>
      <c r="I136" s="25">
        <f t="shared" si="33"/>
        <v>0.35237969038948885</v>
      </c>
      <c r="J136" s="23">
        <f t="shared" si="34"/>
        <v>41611351.215555556</v>
      </c>
      <c r="K136" s="25">
        <f t="shared" si="35"/>
        <v>0.35237969038948885</v>
      </c>
      <c r="L136" s="25">
        <f t="shared" si="37"/>
        <v>0.3523796903894889</v>
      </c>
      <c r="M136" s="6">
        <f t="shared" si="36"/>
        <v>3</v>
      </c>
      <c r="N136" s="6" t="s">
        <v>190</v>
      </c>
    </row>
    <row r="137" spans="1:14" ht="12.75">
      <c r="A137" s="18">
        <v>54</v>
      </c>
      <c r="B137" s="18" t="s">
        <v>54</v>
      </c>
      <c r="C137" s="19">
        <v>75940.5</v>
      </c>
      <c r="D137" s="19">
        <v>109670.4</v>
      </c>
      <c r="E137" s="19">
        <v>182482.6</v>
      </c>
      <c r="F137" s="20">
        <f t="shared" si="31"/>
        <v>368093.5</v>
      </c>
      <c r="G137" s="22">
        <f t="shared" si="30"/>
        <v>122697.83333333333</v>
      </c>
      <c r="H137" s="23">
        <f t="shared" si="32"/>
        <v>1976726855.0288894</v>
      </c>
      <c r="I137" s="25">
        <f t="shared" si="33"/>
        <v>0.36235681813348297</v>
      </c>
      <c r="J137" s="23">
        <f t="shared" si="34"/>
        <v>1976726855.0288894</v>
      </c>
      <c r="K137" s="25">
        <f t="shared" si="35"/>
        <v>0.36235681813348297</v>
      </c>
      <c r="L137" s="25">
        <f t="shared" si="37"/>
        <v>0.362356818133483</v>
      </c>
      <c r="M137" s="6">
        <f t="shared" si="36"/>
        <v>3</v>
      </c>
      <c r="N137" s="6" t="s">
        <v>190</v>
      </c>
    </row>
    <row r="138" spans="1:14" ht="12.75">
      <c r="A138" s="18">
        <v>66</v>
      </c>
      <c r="B138" s="18" t="s">
        <v>66</v>
      </c>
      <c r="C138" s="19">
        <v>21226.62</v>
      </c>
      <c r="D138" s="19">
        <v>34745.52</v>
      </c>
      <c r="E138" s="19">
        <v>53520.26</v>
      </c>
      <c r="F138" s="20">
        <f t="shared" si="31"/>
        <v>109492.4</v>
      </c>
      <c r="G138" s="22">
        <f t="shared" si="30"/>
        <v>36497.46666666667</v>
      </c>
      <c r="H138" s="23">
        <f t="shared" si="32"/>
        <v>175347855.96968892</v>
      </c>
      <c r="I138" s="25">
        <f t="shared" si="33"/>
        <v>0.362816900936833</v>
      </c>
      <c r="J138" s="23">
        <f t="shared" si="34"/>
        <v>175347855.96968892</v>
      </c>
      <c r="K138" s="25">
        <f t="shared" si="35"/>
        <v>0.362816900936833</v>
      </c>
      <c r="L138" s="25">
        <f t="shared" si="37"/>
        <v>0.36281690093683333</v>
      </c>
      <c r="M138" s="6">
        <f t="shared" si="36"/>
        <v>3</v>
      </c>
      <c r="N138" s="6" t="s">
        <v>190</v>
      </c>
    </row>
    <row r="139" spans="1:14" ht="12.75">
      <c r="A139" s="18">
        <v>27</v>
      </c>
      <c r="B139" s="18" t="s">
        <v>27</v>
      </c>
      <c r="C139" s="19">
        <v>23083.2</v>
      </c>
      <c r="D139" s="19">
        <v>31631</v>
      </c>
      <c r="E139" s="19">
        <v>55186.1</v>
      </c>
      <c r="F139" s="20">
        <f t="shared" si="31"/>
        <v>109900.29999999999</v>
      </c>
      <c r="G139" s="22">
        <f t="shared" si="30"/>
        <v>36633.43333333333</v>
      </c>
      <c r="H139" s="23">
        <f t="shared" si="32"/>
        <v>184278201.02888885</v>
      </c>
      <c r="I139" s="25">
        <f t="shared" si="33"/>
        <v>0.37056070053500756</v>
      </c>
      <c r="J139" s="23">
        <f t="shared" si="34"/>
        <v>184278201.02888885</v>
      </c>
      <c r="K139" s="25">
        <f t="shared" si="35"/>
        <v>0.37056070053500756</v>
      </c>
      <c r="L139" s="25">
        <f t="shared" si="37"/>
        <v>0.3705607005350076</v>
      </c>
      <c r="M139" s="6">
        <f t="shared" si="36"/>
        <v>3</v>
      </c>
      <c r="N139" s="6" t="s">
        <v>190</v>
      </c>
    </row>
    <row r="140" spans="1:14" ht="12.75">
      <c r="A140" s="18">
        <v>62</v>
      </c>
      <c r="B140" s="18" t="s">
        <v>62</v>
      </c>
      <c r="C140" s="19">
        <v>541881.6</v>
      </c>
      <c r="D140" s="19">
        <v>193549.9</v>
      </c>
      <c r="E140" s="19">
        <v>384810.42</v>
      </c>
      <c r="F140" s="20">
        <f t="shared" si="31"/>
        <v>1120241.92</v>
      </c>
      <c r="G140" s="22">
        <f t="shared" si="30"/>
        <v>373413.9733333333</v>
      </c>
      <c r="H140" s="23">
        <f t="shared" si="32"/>
        <v>20287435035.794754</v>
      </c>
      <c r="I140" s="25">
        <f t="shared" si="33"/>
        <v>0.381437164793034</v>
      </c>
      <c r="J140" s="23">
        <f t="shared" si="34"/>
        <v>20287435035.794754</v>
      </c>
      <c r="K140" s="25">
        <f t="shared" si="35"/>
        <v>0.381437164793034</v>
      </c>
      <c r="L140" s="25">
        <f t="shared" si="37"/>
        <v>0.381437164793034</v>
      </c>
      <c r="M140" s="6">
        <f t="shared" si="36"/>
        <v>3</v>
      </c>
      <c r="N140" s="6" t="s">
        <v>190</v>
      </c>
    </row>
    <row r="141" spans="1:14" ht="12.75">
      <c r="A141" s="18">
        <v>133</v>
      </c>
      <c r="B141" s="18" t="s">
        <v>133</v>
      </c>
      <c r="C141" s="19">
        <v>30359.6</v>
      </c>
      <c r="D141" s="19">
        <v>12062</v>
      </c>
      <c r="E141" s="19">
        <v>34686.8</v>
      </c>
      <c r="F141" s="20">
        <f t="shared" si="31"/>
        <v>77108.4</v>
      </c>
      <c r="G141" s="22">
        <f t="shared" si="30"/>
        <v>25702.8</v>
      </c>
      <c r="H141" s="23">
        <f t="shared" si="32"/>
        <v>96156488.96000002</v>
      </c>
      <c r="I141" s="25">
        <f t="shared" si="33"/>
        <v>0.3815125789090974</v>
      </c>
      <c r="J141" s="23">
        <f t="shared" si="34"/>
        <v>96156488.96000002</v>
      </c>
      <c r="K141" s="25">
        <f t="shared" si="35"/>
        <v>0.3815125789090974</v>
      </c>
      <c r="L141" s="25">
        <f t="shared" si="37"/>
        <v>0.38151257890909773</v>
      </c>
      <c r="M141" s="6">
        <f t="shared" si="36"/>
        <v>3</v>
      </c>
      <c r="N141" s="6" t="s">
        <v>190</v>
      </c>
    </row>
    <row r="142" spans="1:14" ht="12.75">
      <c r="A142" s="18">
        <v>166</v>
      </c>
      <c r="B142" s="18" t="s">
        <v>166</v>
      </c>
      <c r="C142" s="19">
        <v>19851.2</v>
      </c>
      <c r="D142" s="19">
        <v>25913.5</v>
      </c>
      <c r="E142" s="19">
        <v>47816.7</v>
      </c>
      <c r="F142" s="20">
        <f t="shared" si="31"/>
        <v>93581.4</v>
      </c>
      <c r="G142" s="22">
        <f t="shared" si="30"/>
        <v>31193.8</v>
      </c>
      <c r="H142" s="23">
        <f t="shared" si="32"/>
        <v>144285649.0866666</v>
      </c>
      <c r="I142" s="25">
        <f t="shared" si="33"/>
        <v>0.3850731923869396</v>
      </c>
      <c r="J142" s="23">
        <f t="shared" si="34"/>
        <v>144285649.0866666</v>
      </c>
      <c r="K142" s="25">
        <f t="shared" si="35"/>
        <v>0.3850731923869396</v>
      </c>
      <c r="L142" s="25">
        <f t="shared" si="37"/>
        <v>0.38507319238693977</v>
      </c>
      <c r="M142" s="6">
        <f t="shared" si="36"/>
        <v>3</v>
      </c>
      <c r="N142" s="6" t="s">
        <v>190</v>
      </c>
    </row>
    <row r="143" spans="1:14" ht="12.75">
      <c r="A143" s="18">
        <v>13</v>
      </c>
      <c r="B143" s="18" t="s">
        <v>13</v>
      </c>
      <c r="C143" s="19">
        <v>255044.3</v>
      </c>
      <c r="D143" s="19">
        <v>302365.3</v>
      </c>
      <c r="E143" s="19">
        <v>608626.6</v>
      </c>
      <c r="F143" s="20">
        <f t="shared" si="31"/>
        <v>1166036.2</v>
      </c>
      <c r="G143" s="22">
        <f t="shared" si="30"/>
        <v>388678.73333333334</v>
      </c>
      <c r="H143" s="23">
        <f t="shared" si="32"/>
        <v>24561744865.775555</v>
      </c>
      <c r="I143" s="25">
        <f t="shared" si="33"/>
        <v>0.40321699545303286</v>
      </c>
      <c r="J143" s="23">
        <f t="shared" si="34"/>
        <v>24561744865.775555</v>
      </c>
      <c r="K143" s="25">
        <f t="shared" si="35"/>
        <v>0.40321699545303286</v>
      </c>
      <c r="L143" s="25">
        <f t="shared" si="37"/>
        <v>0.40321699545303286</v>
      </c>
      <c r="M143" s="6">
        <f t="shared" si="36"/>
        <v>3</v>
      </c>
      <c r="N143" s="6" t="s">
        <v>190</v>
      </c>
    </row>
    <row r="144" spans="1:14" ht="12.75">
      <c r="A144" s="18">
        <v>61</v>
      </c>
      <c r="B144" s="18" t="s">
        <v>61</v>
      </c>
      <c r="C144" s="19">
        <v>389240.54</v>
      </c>
      <c r="D144" s="19">
        <v>547760.2</v>
      </c>
      <c r="E144" s="19">
        <v>1075447.8</v>
      </c>
      <c r="F144" s="20">
        <f t="shared" si="31"/>
        <v>2012448.54</v>
      </c>
      <c r="G144" s="22">
        <f t="shared" si="30"/>
        <v>670816.18</v>
      </c>
      <c r="H144" s="23">
        <f t="shared" si="32"/>
        <v>86051454386.33148</v>
      </c>
      <c r="I144" s="25">
        <f t="shared" si="33"/>
        <v>0.43729607394765047</v>
      </c>
      <c r="J144" s="23">
        <f t="shared" si="34"/>
        <v>86051454386.33148</v>
      </c>
      <c r="K144" s="25">
        <f t="shared" si="35"/>
        <v>0.43729607394765047</v>
      </c>
      <c r="L144" s="25">
        <f t="shared" si="37"/>
        <v>0.43729607394765047</v>
      </c>
      <c r="M144" s="6">
        <f t="shared" si="36"/>
        <v>3</v>
      </c>
      <c r="N144" s="6" t="s">
        <v>190</v>
      </c>
    </row>
    <row r="145" spans="1:14" ht="12.75">
      <c r="A145" s="18">
        <v>131</v>
      </c>
      <c r="B145" s="18" t="s">
        <v>131</v>
      </c>
      <c r="C145" s="19">
        <v>30720</v>
      </c>
      <c r="D145" s="19">
        <v>16070</v>
      </c>
      <c r="E145" s="19">
        <v>10280</v>
      </c>
      <c r="F145" s="20">
        <f t="shared" si="31"/>
        <v>57070</v>
      </c>
      <c r="G145" s="22">
        <f t="shared" si="30"/>
        <v>19023.333333333332</v>
      </c>
      <c r="H145" s="23">
        <f t="shared" si="32"/>
        <v>73993355.55555555</v>
      </c>
      <c r="I145" s="25">
        <f t="shared" si="33"/>
        <v>0.45217832790700757</v>
      </c>
      <c r="J145" s="23">
        <f t="shared" si="34"/>
        <v>73993355.55555555</v>
      </c>
      <c r="K145" s="25">
        <f t="shared" si="35"/>
        <v>0.45217832790700757</v>
      </c>
      <c r="L145" s="25">
        <f t="shared" si="37"/>
        <v>0.45217832790700757</v>
      </c>
      <c r="M145" s="6">
        <f t="shared" si="36"/>
        <v>3</v>
      </c>
      <c r="N145" s="6" t="s">
        <v>190</v>
      </c>
    </row>
    <row r="146" spans="1:14" ht="12.75">
      <c r="A146" s="18">
        <v>92</v>
      </c>
      <c r="B146" s="18" t="s">
        <v>92</v>
      </c>
      <c r="C146" s="19">
        <v>7200</v>
      </c>
      <c r="D146" s="19">
        <v>27440</v>
      </c>
      <c r="E146" s="19">
        <v>28185</v>
      </c>
      <c r="F146" s="20">
        <f t="shared" si="31"/>
        <v>62825</v>
      </c>
      <c r="G146" s="22">
        <f t="shared" si="30"/>
        <v>20941.666666666668</v>
      </c>
      <c r="H146" s="23">
        <f t="shared" si="32"/>
        <v>94509205.55555557</v>
      </c>
      <c r="I146" s="25">
        <f t="shared" si="33"/>
        <v>0.4642221019706313</v>
      </c>
      <c r="J146" s="23">
        <f t="shared" si="34"/>
        <v>94509205.55555557</v>
      </c>
      <c r="K146" s="25">
        <f t="shared" si="35"/>
        <v>0.4642221019706313</v>
      </c>
      <c r="L146" s="25">
        <f t="shared" si="37"/>
        <v>0.4642221019706313</v>
      </c>
      <c r="M146" s="6">
        <f t="shared" si="36"/>
        <v>3</v>
      </c>
      <c r="N146" s="6" t="s">
        <v>190</v>
      </c>
    </row>
    <row r="147" spans="1:14" ht="12.75">
      <c r="A147" s="18">
        <v>31</v>
      </c>
      <c r="B147" s="18" t="s">
        <v>31</v>
      </c>
      <c r="C147" s="19">
        <v>122437</v>
      </c>
      <c r="D147" s="19">
        <v>206474.1</v>
      </c>
      <c r="E147" s="19">
        <v>423134.3</v>
      </c>
      <c r="F147" s="20">
        <f t="shared" si="31"/>
        <v>752045.3999999999</v>
      </c>
      <c r="G147" s="22">
        <f t="shared" si="30"/>
        <v>250681.79999999996</v>
      </c>
      <c r="H147" s="23">
        <f t="shared" si="32"/>
        <v>16046971407.526667</v>
      </c>
      <c r="I147" s="25">
        <f t="shared" si="33"/>
        <v>0.5053284328108997</v>
      </c>
      <c r="J147" s="23">
        <f t="shared" si="34"/>
        <v>16046971407.526667</v>
      </c>
      <c r="K147" s="25">
        <f t="shared" si="35"/>
        <v>0.5053284328108997</v>
      </c>
      <c r="L147" s="25">
        <f t="shared" si="37"/>
        <v>0.5053284328108997</v>
      </c>
      <c r="M147" s="6">
        <f t="shared" si="36"/>
        <v>3</v>
      </c>
      <c r="N147" s="6" t="s">
        <v>190</v>
      </c>
    </row>
    <row r="148" spans="1:14" ht="12.75">
      <c r="A148" s="18">
        <v>3</v>
      </c>
      <c r="B148" s="18" t="s">
        <v>3</v>
      </c>
      <c r="C148" s="19">
        <v>20661.7</v>
      </c>
      <c r="D148" s="19">
        <v>21614.4</v>
      </c>
      <c r="E148" s="19">
        <v>60892.32</v>
      </c>
      <c r="F148" s="20">
        <f t="shared" si="31"/>
        <v>103168.42000000001</v>
      </c>
      <c r="G148" s="22">
        <f t="shared" si="30"/>
        <v>34389.473333333335</v>
      </c>
      <c r="H148" s="23">
        <f t="shared" si="32"/>
        <v>351351713.6000889</v>
      </c>
      <c r="I148" s="25">
        <f t="shared" si="33"/>
        <v>0.5450615077717017</v>
      </c>
      <c r="J148" s="23">
        <f t="shared" si="34"/>
        <v>351351713.6000889</v>
      </c>
      <c r="K148" s="25">
        <f t="shared" si="35"/>
        <v>0.5450615077717017</v>
      </c>
      <c r="L148" s="25">
        <f t="shared" si="37"/>
        <v>0.5450615077717016</v>
      </c>
      <c r="M148" s="6">
        <f t="shared" si="36"/>
        <v>3</v>
      </c>
      <c r="N148" s="6" t="s">
        <v>190</v>
      </c>
    </row>
    <row r="149" spans="1:14" ht="12.75">
      <c r="A149" s="18">
        <v>75</v>
      </c>
      <c r="B149" s="18" t="s">
        <v>75</v>
      </c>
      <c r="C149" s="19">
        <v>9035</v>
      </c>
      <c r="D149" s="19">
        <v>26035</v>
      </c>
      <c r="E149" s="19">
        <v>46259</v>
      </c>
      <c r="F149" s="20">
        <f t="shared" si="31"/>
        <v>81329</v>
      </c>
      <c r="G149" s="22">
        <f t="shared" si="30"/>
        <v>27109.666666666668</v>
      </c>
      <c r="H149" s="23">
        <f t="shared" si="32"/>
        <v>231515150.2222222</v>
      </c>
      <c r="I149" s="25">
        <f t="shared" si="33"/>
        <v>0.5612618591308542</v>
      </c>
      <c r="J149" s="23">
        <f t="shared" si="34"/>
        <v>231515150.2222222</v>
      </c>
      <c r="K149" s="25">
        <f t="shared" si="35"/>
        <v>0.5612618591308542</v>
      </c>
      <c r="L149" s="25">
        <f t="shared" si="37"/>
        <v>0.5612618591308542</v>
      </c>
      <c r="M149" s="6">
        <f t="shared" si="36"/>
        <v>3</v>
      </c>
      <c r="N149" s="6" t="s">
        <v>190</v>
      </c>
    </row>
    <row r="150" spans="1:14" ht="12.75">
      <c r="A150" s="18">
        <v>115</v>
      </c>
      <c r="B150" s="18" t="s">
        <v>115</v>
      </c>
      <c r="C150" s="19">
        <v>8268</v>
      </c>
      <c r="D150" s="19">
        <v>28620</v>
      </c>
      <c r="E150" s="19">
        <v>56588.1</v>
      </c>
      <c r="F150" s="20">
        <f t="shared" si="31"/>
        <v>93476.1</v>
      </c>
      <c r="G150" s="22">
        <f t="shared" si="30"/>
        <v>31158.7</v>
      </c>
      <c r="H150" s="23">
        <f t="shared" si="32"/>
        <v>392361176.18</v>
      </c>
      <c r="I150" s="25">
        <f t="shared" si="33"/>
        <v>0.6357167933564523</v>
      </c>
      <c r="J150" s="23">
        <f t="shared" si="34"/>
        <v>392361176.18</v>
      </c>
      <c r="K150" s="25">
        <f t="shared" si="35"/>
        <v>0.6357167933564523</v>
      </c>
      <c r="L150" s="25">
        <f t="shared" si="37"/>
        <v>0.635716793356452</v>
      </c>
      <c r="M150" s="6">
        <f t="shared" si="36"/>
        <v>3</v>
      </c>
      <c r="N150" s="6" t="s">
        <v>190</v>
      </c>
    </row>
    <row r="151" spans="1:14" ht="12.75">
      <c r="A151" s="18">
        <v>73</v>
      </c>
      <c r="B151" s="18" t="s">
        <v>73</v>
      </c>
      <c r="C151" s="19"/>
      <c r="D151" s="19">
        <v>30895.6</v>
      </c>
      <c r="E151" s="19">
        <v>29973.6</v>
      </c>
      <c r="F151" s="20">
        <f t="shared" si="31"/>
        <v>60869.2</v>
      </c>
      <c r="G151" s="22">
        <f t="shared" si="30"/>
        <v>20289.733333333334</v>
      </c>
      <c r="H151" s="23">
        <f t="shared" si="32"/>
        <v>205978320.0355555</v>
      </c>
      <c r="I151" s="25">
        <f t="shared" si="33"/>
        <v>0.7073500958047478</v>
      </c>
      <c r="J151" s="23">
        <f t="shared" si="34"/>
        <v>141680.66666666666</v>
      </c>
      <c r="K151" s="25">
        <f t="shared" si="35"/>
        <v>0.018551496839502492</v>
      </c>
      <c r="L151" s="25">
        <f t="shared" si="37"/>
        <v>0.015147233740545302</v>
      </c>
      <c r="M151" s="6">
        <f t="shared" si="36"/>
        <v>2</v>
      </c>
      <c r="N151" s="6" t="s">
        <v>190</v>
      </c>
    </row>
    <row r="152" spans="1:14" ht="12.75">
      <c r="A152" s="18">
        <v>130</v>
      </c>
      <c r="B152" s="18" t="s">
        <v>130</v>
      </c>
      <c r="C152" s="19">
        <v>30423.5</v>
      </c>
      <c r="D152" s="19"/>
      <c r="E152" s="19">
        <v>33175.5</v>
      </c>
      <c r="F152" s="20">
        <f t="shared" si="31"/>
        <v>63599</v>
      </c>
      <c r="G152" s="22">
        <f t="shared" si="30"/>
        <v>21199.666666666668</v>
      </c>
      <c r="H152" s="23">
        <f t="shared" si="32"/>
        <v>225975184.05555558</v>
      </c>
      <c r="I152" s="25">
        <f t="shared" si="33"/>
        <v>0.7090899694812572</v>
      </c>
      <c r="J152" s="23">
        <f t="shared" si="34"/>
        <v>1262250.6666666667</v>
      </c>
      <c r="K152" s="25">
        <f t="shared" si="35"/>
        <v>0.0529960830527155</v>
      </c>
      <c r="L152" s="25">
        <f t="shared" si="37"/>
        <v>0.04327112061510401</v>
      </c>
      <c r="M152" s="6">
        <f t="shared" si="36"/>
        <v>2</v>
      </c>
      <c r="N152" s="6" t="s">
        <v>190</v>
      </c>
    </row>
    <row r="153" spans="1:14" ht="12.75">
      <c r="A153" s="18">
        <v>77</v>
      </c>
      <c r="B153" s="18" t="s">
        <v>77</v>
      </c>
      <c r="C153" s="19"/>
      <c r="D153" s="19">
        <v>5970.6</v>
      </c>
      <c r="E153" s="19">
        <v>6834.6</v>
      </c>
      <c r="F153" s="20">
        <f t="shared" si="31"/>
        <v>12805.2</v>
      </c>
      <c r="G153" s="22">
        <f t="shared" si="30"/>
        <v>4268.400000000001</v>
      </c>
      <c r="H153" s="23">
        <f t="shared" si="32"/>
        <v>9234035.280000001</v>
      </c>
      <c r="I153" s="25">
        <f t="shared" si="33"/>
        <v>0.7119191144029615</v>
      </c>
      <c r="J153" s="23">
        <f t="shared" si="34"/>
        <v>124416</v>
      </c>
      <c r="K153" s="25">
        <f t="shared" si="35"/>
        <v>0.08263670765644682</v>
      </c>
      <c r="L153" s="25">
        <f t="shared" si="37"/>
        <v>0.06747258926061288</v>
      </c>
      <c r="M153" s="6">
        <f t="shared" si="36"/>
        <v>2</v>
      </c>
      <c r="N153" s="6" t="s">
        <v>190</v>
      </c>
    </row>
    <row r="154" spans="1:14" ht="12.75">
      <c r="A154" s="18">
        <v>88</v>
      </c>
      <c r="B154" s="18" t="s">
        <v>88</v>
      </c>
      <c r="C154" s="19">
        <v>24373</v>
      </c>
      <c r="D154" s="19">
        <v>20925</v>
      </c>
      <c r="E154" s="19"/>
      <c r="F154" s="20">
        <f t="shared" si="31"/>
        <v>45298</v>
      </c>
      <c r="G154" s="22">
        <f t="shared" si="30"/>
        <v>15099.333333333334</v>
      </c>
      <c r="H154" s="23">
        <f t="shared" si="32"/>
        <v>115976384.22222222</v>
      </c>
      <c r="I154" s="25">
        <f t="shared" si="33"/>
        <v>0.713225742207426</v>
      </c>
      <c r="J154" s="23">
        <f t="shared" si="34"/>
        <v>1981450.6666666667</v>
      </c>
      <c r="K154" s="25">
        <f t="shared" si="35"/>
        <v>0.0932253149489646</v>
      </c>
      <c r="L154" s="25">
        <f t="shared" si="37"/>
        <v>0.07611815091174003</v>
      </c>
      <c r="M154" s="6">
        <f t="shared" si="36"/>
        <v>2</v>
      </c>
      <c r="N154" s="6" t="s">
        <v>190</v>
      </c>
    </row>
    <row r="155" spans="1:14" ht="12.75">
      <c r="A155" s="18">
        <v>89</v>
      </c>
      <c r="B155" s="18" t="s">
        <v>89</v>
      </c>
      <c r="C155" s="19"/>
      <c r="D155" s="19">
        <v>21371.26</v>
      </c>
      <c r="E155" s="19">
        <v>25208.56</v>
      </c>
      <c r="F155" s="20">
        <f t="shared" si="31"/>
        <v>46579.82</v>
      </c>
      <c r="G155" s="22">
        <f t="shared" si="30"/>
        <v>15526.606666666667</v>
      </c>
      <c r="H155" s="23">
        <f t="shared" si="32"/>
        <v>122991902.50568889</v>
      </c>
      <c r="I155" s="25">
        <f t="shared" si="33"/>
        <v>0.7142688467128488</v>
      </c>
      <c r="J155" s="23">
        <f t="shared" si="34"/>
        <v>2454145.2150000036</v>
      </c>
      <c r="K155" s="25">
        <f t="shared" si="35"/>
        <v>0.10089591361647486</v>
      </c>
      <c r="L155" s="25">
        <f t="shared" si="37"/>
        <v>0.08238116849743092</v>
      </c>
      <c r="M155" s="6">
        <f t="shared" si="36"/>
        <v>2</v>
      </c>
      <c r="N155" s="6" t="s">
        <v>190</v>
      </c>
    </row>
    <row r="156" spans="1:14" ht="12.75">
      <c r="A156" s="18">
        <v>132</v>
      </c>
      <c r="B156" s="18" t="s">
        <v>132</v>
      </c>
      <c r="C156" s="19">
        <v>676</v>
      </c>
      <c r="D156" s="19">
        <v>1014</v>
      </c>
      <c r="E156" s="19"/>
      <c r="F156" s="20">
        <f t="shared" si="31"/>
        <v>1690</v>
      </c>
      <c r="G156" s="22">
        <f t="shared" si="30"/>
        <v>563.3333333333334</v>
      </c>
      <c r="H156" s="23">
        <f t="shared" si="32"/>
        <v>177712.8888888889</v>
      </c>
      <c r="I156" s="25">
        <f t="shared" si="33"/>
        <v>0.7483314773547882</v>
      </c>
      <c r="J156" s="23">
        <f t="shared" si="34"/>
        <v>19040.666666666668</v>
      </c>
      <c r="K156" s="25">
        <f t="shared" si="35"/>
        <v>0.2449489742783178</v>
      </c>
      <c r="L156" s="25">
        <f t="shared" si="37"/>
        <v>0.2</v>
      </c>
      <c r="M156" s="6">
        <f t="shared" si="36"/>
        <v>2</v>
      </c>
      <c r="N156" s="6" t="s">
        <v>190</v>
      </c>
    </row>
    <row r="157" spans="1:14" ht="12.75">
      <c r="A157" s="18">
        <v>149</v>
      </c>
      <c r="B157" s="18" t="s">
        <v>149</v>
      </c>
      <c r="C157" s="19">
        <v>56673.5</v>
      </c>
      <c r="D157" s="19">
        <v>76717.4</v>
      </c>
      <c r="E157" s="19">
        <v>342712.1</v>
      </c>
      <c r="F157" s="20">
        <f t="shared" si="31"/>
        <v>476103</v>
      </c>
      <c r="G157" s="22">
        <f t="shared" si="30"/>
        <v>158701</v>
      </c>
      <c r="H157" s="23">
        <f t="shared" si="32"/>
        <v>16997002116.139997</v>
      </c>
      <c r="I157" s="25">
        <f t="shared" si="33"/>
        <v>0.8214979819747037</v>
      </c>
      <c r="J157" s="23">
        <f t="shared" si="34"/>
        <v>16997002116.139997</v>
      </c>
      <c r="K157" s="25">
        <f t="shared" si="35"/>
        <v>0.8214979819747037</v>
      </c>
      <c r="L157" s="25">
        <f t="shared" si="37"/>
        <v>0.8214979819747036</v>
      </c>
      <c r="M157" s="6">
        <f t="shared" si="36"/>
        <v>3</v>
      </c>
      <c r="N157" s="6" t="s">
        <v>190</v>
      </c>
    </row>
    <row r="158" spans="1:14" ht="12.75">
      <c r="A158" s="18">
        <v>38</v>
      </c>
      <c r="B158" s="18" t="s">
        <v>38</v>
      </c>
      <c r="C158" s="19"/>
      <c r="D158" s="19">
        <v>8886</v>
      </c>
      <c r="E158" s="19">
        <v>4284</v>
      </c>
      <c r="F158" s="20">
        <f t="shared" si="31"/>
        <v>13170</v>
      </c>
      <c r="G158" s="22">
        <f t="shared" si="30"/>
        <v>4390</v>
      </c>
      <c r="H158" s="23">
        <f t="shared" si="32"/>
        <v>13165784</v>
      </c>
      <c r="I158" s="25">
        <f t="shared" si="33"/>
        <v>0.8265304208366484</v>
      </c>
      <c r="J158" s="23">
        <f t="shared" si="34"/>
        <v>3529734</v>
      </c>
      <c r="K158" s="25">
        <f t="shared" si="35"/>
        <v>0.4279632420762409</v>
      </c>
      <c r="L158" s="25">
        <f t="shared" si="37"/>
        <v>0.34943052391799545</v>
      </c>
      <c r="M158" s="6">
        <f t="shared" si="36"/>
        <v>2</v>
      </c>
      <c r="N158" s="6" t="s">
        <v>190</v>
      </c>
    </row>
    <row r="159" spans="1:14" ht="12.75">
      <c r="A159" s="18">
        <v>18</v>
      </c>
      <c r="B159" s="18" t="s">
        <v>18</v>
      </c>
      <c r="C159" s="19">
        <v>10150</v>
      </c>
      <c r="D159" s="19">
        <v>24850</v>
      </c>
      <c r="E159" s="19"/>
      <c r="F159" s="20">
        <f t="shared" si="31"/>
        <v>35000</v>
      </c>
      <c r="G159" s="22">
        <f t="shared" si="30"/>
        <v>11666.666666666666</v>
      </c>
      <c r="H159" s="23">
        <f t="shared" si="32"/>
        <v>104070555.55555557</v>
      </c>
      <c r="I159" s="25">
        <f t="shared" si="33"/>
        <v>0.8744140895479671</v>
      </c>
      <c r="J159" s="23">
        <f t="shared" si="34"/>
        <v>36015000</v>
      </c>
      <c r="K159" s="25">
        <f t="shared" si="35"/>
        <v>0.5143928459844674</v>
      </c>
      <c r="L159" s="25">
        <f t="shared" si="37"/>
        <v>0.42</v>
      </c>
      <c r="M159" s="6">
        <f t="shared" si="36"/>
        <v>2</v>
      </c>
      <c r="N159" s="6" t="s">
        <v>190</v>
      </c>
    </row>
    <row r="160" spans="1:14" ht="12.75">
      <c r="A160" s="18">
        <v>24</v>
      </c>
      <c r="B160" s="18" t="s">
        <v>24</v>
      </c>
      <c r="C160" s="19">
        <v>1765</v>
      </c>
      <c r="D160" s="19">
        <v>1645</v>
      </c>
      <c r="E160" s="19">
        <v>10340</v>
      </c>
      <c r="F160" s="20">
        <f t="shared" si="31"/>
        <v>13750</v>
      </c>
      <c r="G160" s="22">
        <f t="shared" si="30"/>
        <v>4583.333333333333</v>
      </c>
      <c r="H160" s="23">
        <f t="shared" si="32"/>
        <v>16572005.555555558</v>
      </c>
      <c r="I160" s="25">
        <f t="shared" si="33"/>
        <v>0.888190434498078</v>
      </c>
      <c r="J160" s="23">
        <f t="shared" si="34"/>
        <v>16572005.555555558</v>
      </c>
      <c r="K160" s="25">
        <f t="shared" si="35"/>
        <v>0.888190434498078</v>
      </c>
      <c r="L160" s="25">
        <f t="shared" si="37"/>
        <v>0.8881904344980779</v>
      </c>
      <c r="M160" s="6">
        <f t="shared" si="36"/>
        <v>3</v>
      </c>
      <c r="N160" s="6" t="s">
        <v>190</v>
      </c>
    </row>
    <row r="161" spans="1:14" ht="12.75">
      <c r="A161" s="18">
        <v>96</v>
      </c>
      <c r="B161" s="18" t="s">
        <v>96</v>
      </c>
      <c r="C161" s="19">
        <v>7761.6</v>
      </c>
      <c r="D161" s="19">
        <v>1735.2</v>
      </c>
      <c r="E161" s="19">
        <v>646.8</v>
      </c>
      <c r="F161" s="20">
        <f t="shared" si="31"/>
        <v>10143.6</v>
      </c>
      <c r="G161" s="22">
        <f t="shared" si="30"/>
        <v>3381.2000000000003</v>
      </c>
      <c r="H161" s="23">
        <f t="shared" si="32"/>
        <v>9791387.84</v>
      </c>
      <c r="I161" s="25">
        <f t="shared" si="33"/>
        <v>0.9254463916263186</v>
      </c>
      <c r="J161" s="23">
        <f t="shared" si="34"/>
        <v>9791387.84</v>
      </c>
      <c r="K161" s="25">
        <f t="shared" si="35"/>
        <v>0.9254463916263186</v>
      </c>
      <c r="L161" s="25">
        <f t="shared" si="37"/>
        <v>0.9254463916263186</v>
      </c>
      <c r="M161" s="6">
        <f t="shared" si="36"/>
        <v>3</v>
      </c>
      <c r="N161" s="6" t="s">
        <v>190</v>
      </c>
    </row>
    <row r="162" spans="1:14" ht="12.75">
      <c r="A162" s="18">
        <v>140</v>
      </c>
      <c r="B162" s="18" t="s">
        <v>140</v>
      </c>
      <c r="C162" s="19">
        <v>2619.6</v>
      </c>
      <c r="D162" s="19">
        <v>7837.4</v>
      </c>
      <c r="E162" s="19">
        <v>28.8</v>
      </c>
      <c r="F162" s="20">
        <f t="shared" si="31"/>
        <v>10485.8</v>
      </c>
      <c r="G162" s="22">
        <f aca="true" t="shared" si="38" ref="G162:G171">F162/3</f>
        <v>3495.2666666666664</v>
      </c>
      <c r="H162" s="23">
        <f t="shared" si="32"/>
        <v>10545768.38222222</v>
      </c>
      <c r="I162" s="25">
        <f t="shared" si="33"/>
        <v>0.929092167913696</v>
      </c>
      <c r="J162" s="23">
        <f t="shared" si="34"/>
        <v>10545768.38222222</v>
      </c>
      <c r="K162" s="25">
        <f t="shared" si="35"/>
        <v>0.929092167913696</v>
      </c>
      <c r="L162" s="25">
        <f t="shared" si="37"/>
        <v>0.9290921679136961</v>
      </c>
      <c r="M162" s="6">
        <f t="shared" si="36"/>
        <v>3</v>
      </c>
      <c r="N162" s="6" t="s">
        <v>190</v>
      </c>
    </row>
    <row r="163" spans="1:14" ht="12.75">
      <c r="A163" s="18">
        <v>60</v>
      </c>
      <c r="B163" s="18" t="s">
        <v>60</v>
      </c>
      <c r="C163" s="19">
        <v>1682.4</v>
      </c>
      <c r="D163" s="19">
        <v>253.5</v>
      </c>
      <c r="E163" s="19">
        <v>156</v>
      </c>
      <c r="F163" s="20">
        <f aca="true" t="shared" si="39" ref="F163:F171">SUM(C163:E163)</f>
        <v>2091.9</v>
      </c>
      <c r="G163" s="22">
        <f t="shared" si="38"/>
        <v>697.3000000000001</v>
      </c>
      <c r="H163" s="23">
        <f aca="true" t="shared" si="40" ref="H163:H171">((C163-G163)^2+(D163-G163)^2+(E163-G163)^2)/3</f>
        <v>486795.38000000006</v>
      </c>
      <c r="I163" s="25">
        <f aca="true" t="shared" si="41" ref="I163:I171">H163^0.5/G163</f>
        <v>1.0005840109910566</v>
      </c>
      <c r="J163" s="23">
        <f aca="true" t="shared" si="42" ref="J163:J171">DEVSQ(C163:E163)/3</f>
        <v>486795.38000000006</v>
      </c>
      <c r="K163" s="25">
        <f aca="true" t="shared" si="43" ref="K163:K171">J163^0.5/G163</f>
        <v>1.0005840109910566</v>
      </c>
      <c r="L163" s="25">
        <f t="shared" si="37"/>
        <v>1.0005840109910566</v>
      </c>
      <c r="M163" s="6">
        <f aca="true" t="shared" si="44" ref="M163:M171">COUNT(C163:E163)</f>
        <v>3</v>
      </c>
      <c r="N163" s="6" t="s">
        <v>190</v>
      </c>
    </row>
    <row r="164" spans="1:14" ht="12.75">
      <c r="A164" s="18">
        <v>112</v>
      </c>
      <c r="B164" s="18" t="s">
        <v>112</v>
      </c>
      <c r="C164" s="19">
        <v>191.2</v>
      </c>
      <c r="D164" s="19">
        <v>17783.1</v>
      </c>
      <c r="E164" s="19">
        <v>3286.4</v>
      </c>
      <c r="F164" s="20">
        <f t="shared" si="39"/>
        <v>21260.7</v>
      </c>
      <c r="G164" s="22">
        <f t="shared" si="38"/>
        <v>7086.900000000001</v>
      </c>
      <c r="H164" s="23">
        <f t="shared" si="40"/>
        <v>58801057.72666665</v>
      </c>
      <c r="I164" s="25">
        <f t="shared" si="41"/>
        <v>1.0820224320788587</v>
      </c>
      <c r="J164" s="23">
        <f t="shared" si="42"/>
        <v>58801057.72666665</v>
      </c>
      <c r="K164" s="25">
        <f t="shared" si="43"/>
        <v>1.0820224320788587</v>
      </c>
      <c r="L164" s="25">
        <f t="shared" si="37"/>
        <v>1.0820224320788587</v>
      </c>
      <c r="M164" s="6">
        <f t="shared" si="44"/>
        <v>3</v>
      </c>
      <c r="N164" s="6" t="s">
        <v>190</v>
      </c>
    </row>
    <row r="165" spans="1:14" ht="12.75">
      <c r="A165" s="18">
        <v>134</v>
      </c>
      <c r="B165" s="18" t="s">
        <v>134</v>
      </c>
      <c r="C165" s="19">
        <v>19837.6</v>
      </c>
      <c r="D165" s="19">
        <v>3109.5</v>
      </c>
      <c r="E165" s="19">
        <v>319</v>
      </c>
      <c r="F165" s="20">
        <f t="shared" si="39"/>
        <v>23266.1</v>
      </c>
      <c r="G165" s="22">
        <f t="shared" si="38"/>
        <v>7755.366666666666</v>
      </c>
      <c r="H165" s="23">
        <f t="shared" si="40"/>
        <v>74287996.20222221</v>
      </c>
      <c r="I165" s="25">
        <f t="shared" si="41"/>
        <v>1.111365693144422</v>
      </c>
      <c r="J165" s="23">
        <f t="shared" si="42"/>
        <v>74287996.20222221</v>
      </c>
      <c r="K165" s="25">
        <f t="shared" si="43"/>
        <v>1.111365693144422</v>
      </c>
      <c r="L165" s="25">
        <f t="shared" si="37"/>
        <v>1.111365693144422</v>
      </c>
      <c r="M165" s="6">
        <f t="shared" si="44"/>
        <v>3</v>
      </c>
      <c r="N165" s="6" t="s">
        <v>190</v>
      </c>
    </row>
    <row r="166" spans="1:14" ht="12.75">
      <c r="A166" s="18">
        <v>150</v>
      </c>
      <c r="B166" s="18" t="s">
        <v>150</v>
      </c>
      <c r="C166" s="19">
        <v>16</v>
      </c>
      <c r="D166" s="19">
        <v>516.8</v>
      </c>
      <c r="E166" s="19">
        <v>8321.5</v>
      </c>
      <c r="F166" s="20">
        <f t="shared" si="39"/>
        <v>8854.3</v>
      </c>
      <c r="G166" s="22">
        <f t="shared" si="38"/>
        <v>2951.433333333333</v>
      </c>
      <c r="H166" s="23">
        <f t="shared" si="40"/>
        <v>14460608.108888892</v>
      </c>
      <c r="I166" s="25">
        <f t="shared" si="41"/>
        <v>1.2884284335856238</v>
      </c>
      <c r="J166" s="23">
        <f t="shared" si="42"/>
        <v>14460608.108888892</v>
      </c>
      <c r="K166" s="25">
        <f t="shared" si="43"/>
        <v>1.2884284335856238</v>
      </c>
      <c r="L166" s="25">
        <f t="shared" si="37"/>
        <v>1.2884284335856235</v>
      </c>
      <c r="M166" s="6">
        <f t="shared" si="44"/>
        <v>3</v>
      </c>
      <c r="N166" s="6" t="s">
        <v>190</v>
      </c>
    </row>
    <row r="167" spans="1:14" ht="12.75">
      <c r="A167" s="18">
        <v>52</v>
      </c>
      <c r="B167" s="18" t="s">
        <v>52</v>
      </c>
      <c r="C167" s="19"/>
      <c r="D167" s="19">
        <v>525.1</v>
      </c>
      <c r="E167" s="19">
        <v>8635.7</v>
      </c>
      <c r="F167" s="20">
        <f t="shared" si="39"/>
        <v>9160.800000000001</v>
      </c>
      <c r="G167" s="22">
        <f t="shared" si="38"/>
        <v>3053.6000000000004</v>
      </c>
      <c r="H167" s="23">
        <f t="shared" si="40"/>
        <v>15625875.206666669</v>
      </c>
      <c r="I167" s="25">
        <f t="shared" si="41"/>
        <v>1.294523768509258</v>
      </c>
      <c r="J167" s="23">
        <f t="shared" si="42"/>
        <v>10963638.726666668</v>
      </c>
      <c r="K167" s="25">
        <f t="shared" si="43"/>
        <v>1.0843393321444221</v>
      </c>
      <c r="L167" s="25">
        <f t="shared" si="37"/>
        <v>0.8853593572613746</v>
      </c>
      <c r="M167" s="6">
        <f t="shared" si="44"/>
        <v>2</v>
      </c>
      <c r="N167" s="6" t="s">
        <v>190</v>
      </c>
    </row>
    <row r="168" spans="1:14" ht="12.75">
      <c r="A168" s="18">
        <v>70</v>
      </c>
      <c r="B168" s="18" t="s">
        <v>70</v>
      </c>
      <c r="C168" s="19">
        <v>86.7</v>
      </c>
      <c r="D168" s="19"/>
      <c r="E168" s="19"/>
      <c r="F168" s="20">
        <f t="shared" si="39"/>
        <v>86.7</v>
      </c>
      <c r="G168" s="22">
        <f t="shared" si="38"/>
        <v>28.900000000000002</v>
      </c>
      <c r="H168" s="23">
        <f t="shared" si="40"/>
        <v>1670.42</v>
      </c>
      <c r="I168" s="25">
        <f t="shared" si="41"/>
        <v>1.414213562373095</v>
      </c>
      <c r="J168" s="23">
        <f t="shared" si="42"/>
        <v>0</v>
      </c>
      <c r="K168" s="25">
        <f t="shared" si="43"/>
        <v>0</v>
      </c>
      <c r="L168" s="25">
        <f t="shared" si="37"/>
        <v>0</v>
      </c>
      <c r="M168" s="6">
        <f t="shared" si="44"/>
        <v>1</v>
      </c>
      <c r="N168" s="6" t="s">
        <v>190</v>
      </c>
    </row>
    <row r="169" spans="1:14" ht="12.75">
      <c r="A169" s="18">
        <v>100</v>
      </c>
      <c r="B169" s="18" t="s">
        <v>100</v>
      </c>
      <c r="C169" s="19"/>
      <c r="D169" s="19"/>
      <c r="E169" s="19">
        <v>7258.5</v>
      </c>
      <c r="F169" s="20">
        <f t="shared" si="39"/>
        <v>7258.5</v>
      </c>
      <c r="G169" s="22">
        <f t="shared" si="38"/>
        <v>2419.5</v>
      </c>
      <c r="H169" s="23">
        <f t="shared" si="40"/>
        <v>11707960.5</v>
      </c>
      <c r="I169" s="25">
        <f t="shared" si="41"/>
        <v>1.414213562373095</v>
      </c>
      <c r="J169" s="23">
        <f t="shared" si="42"/>
        <v>0</v>
      </c>
      <c r="K169" s="25">
        <f t="shared" si="43"/>
        <v>0</v>
      </c>
      <c r="L169" s="25">
        <f t="shared" si="37"/>
        <v>0</v>
      </c>
      <c r="M169" s="6">
        <f t="shared" si="44"/>
        <v>1</v>
      </c>
      <c r="N169" s="6" t="s">
        <v>190</v>
      </c>
    </row>
    <row r="170" spans="1:14" ht="12.75">
      <c r="A170" s="18">
        <v>142</v>
      </c>
      <c r="B170" s="18" t="s">
        <v>142</v>
      </c>
      <c r="C170" s="19"/>
      <c r="D170" s="19"/>
      <c r="E170" s="19">
        <v>878</v>
      </c>
      <c r="F170" s="20">
        <f t="shared" si="39"/>
        <v>878</v>
      </c>
      <c r="G170" s="22">
        <f t="shared" si="38"/>
        <v>292.6666666666667</v>
      </c>
      <c r="H170" s="23">
        <f t="shared" si="40"/>
        <v>171307.55555555553</v>
      </c>
      <c r="I170" s="25">
        <f t="shared" si="41"/>
        <v>1.414213562373095</v>
      </c>
      <c r="J170" s="23">
        <f t="shared" si="42"/>
        <v>0</v>
      </c>
      <c r="K170" s="25">
        <f t="shared" si="43"/>
        <v>0</v>
      </c>
      <c r="L170" s="25">
        <f t="shared" si="37"/>
        <v>0</v>
      </c>
      <c r="M170" s="6">
        <f t="shared" si="44"/>
        <v>1</v>
      </c>
      <c r="N170" s="6" t="s">
        <v>190</v>
      </c>
    </row>
    <row r="171" spans="1:14" ht="12.75">
      <c r="A171" s="18">
        <v>26</v>
      </c>
      <c r="B171" s="18" t="s">
        <v>26</v>
      </c>
      <c r="C171" s="19"/>
      <c r="D171" s="19"/>
      <c r="E171" s="19">
        <v>555</v>
      </c>
      <c r="F171" s="20">
        <f t="shared" si="39"/>
        <v>555</v>
      </c>
      <c r="G171" s="22">
        <f t="shared" si="38"/>
        <v>185</v>
      </c>
      <c r="H171" s="23">
        <f t="shared" si="40"/>
        <v>68450</v>
      </c>
      <c r="I171" s="25">
        <f t="shared" si="41"/>
        <v>1.4142135623730951</v>
      </c>
      <c r="J171" s="23">
        <f t="shared" si="42"/>
        <v>0</v>
      </c>
      <c r="K171" s="25">
        <f t="shared" si="43"/>
        <v>0</v>
      </c>
      <c r="L171" s="25">
        <f t="shared" si="37"/>
        <v>0</v>
      </c>
      <c r="M171" s="6">
        <f t="shared" si="44"/>
        <v>1</v>
      </c>
      <c r="N171" s="6" t="s">
        <v>190</v>
      </c>
    </row>
  </sheetData>
  <sheetProtection/>
  <mergeCells count="2">
    <mergeCell ref="H2:I2"/>
    <mergeCell ref="J2:K2"/>
  </mergeCells>
  <printOptions gridLines="1"/>
  <pageMargins left="0.7874015748031497" right="0.7874015748031497" top="0.984251968503937" bottom="0.984251968503937" header="0.5118110236220472" footer="0.5118110236220472"/>
  <pageSetup fitToHeight="32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E3" sqref="E3"/>
    </sheetView>
  </sheetViews>
  <sheetFormatPr defaultColWidth="9.00390625" defaultRowHeight="12.75"/>
  <cols>
    <col min="2" max="2" width="16.25390625" style="0" customWidth="1"/>
    <col min="4" max="4" width="12.875" style="0" customWidth="1"/>
  </cols>
  <sheetData>
    <row r="2" spans="2:5" s="1" customFormat="1" ht="25.5">
      <c r="B2" s="1" t="s">
        <v>175</v>
      </c>
      <c r="C2" s="1" t="s">
        <v>177</v>
      </c>
      <c r="D2" s="1" t="s">
        <v>178</v>
      </c>
      <c r="E2" s="1" t="s">
        <v>177</v>
      </c>
    </row>
    <row r="3" spans="1:5" s="8" customFormat="1" ht="12.75">
      <c r="A3" s="8" t="s">
        <v>193</v>
      </c>
      <c r="B3" s="7">
        <v>55116590.55</v>
      </c>
      <c r="C3" s="14">
        <v>0.4233204267715976</v>
      </c>
      <c r="D3" s="8">
        <v>33</v>
      </c>
      <c r="E3" s="14">
        <v>0.1952662721893491</v>
      </c>
    </row>
    <row r="4" spans="1:5" s="10" customFormat="1" ht="12.75">
      <c r="A4" s="10" t="s">
        <v>192</v>
      </c>
      <c r="B4" s="9">
        <v>63711197.730000004</v>
      </c>
      <c r="C4" s="15">
        <v>0.4893309100592261</v>
      </c>
      <c r="D4" s="10">
        <v>83</v>
      </c>
      <c r="E4" s="15">
        <v>0.4911242603550296</v>
      </c>
    </row>
    <row r="5" spans="1:5" ht="12.75">
      <c r="A5" t="s">
        <v>191</v>
      </c>
      <c r="B5" s="5">
        <v>11372851.86</v>
      </c>
      <c r="C5" s="11">
        <v>0.08734866316917633</v>
      </c>
      <c r="D5">
        <v>53</v>
      </c>
      <c r="E5" s="11">
        <v>0.3136094674556213</v>
      </c>
    </row>
    <row r="6" spans="1:5" s="4" customFormat="1" ht="12.75">
      <c r="A6" s="4" t="s">
        <v>176</v>
      </c>
      <c r="B6" s="12">
        <v>130200640.14</v>
      </c>
      <c r="C6" s="13">
        <v>1</v>
      </c>
      <c r="D6" s="4">
        <v>169</v>
      </c>
      <c r="E6" s="11">
        <v>1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9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255.75390625" style="0" bestFit="1" customWidth="1"/>
  </cols>
  <sheetData>
    <row r="1" ht="12.75">
      <c r="A1" s="38" t="s">
        <v>194</v>
      </c>
    </row>
    <row r="3" ht="12.75">
      <c r="A3" s="39" t="s">
        <v>195</v>
      </c>
    </row>
    <row r="4" ht="12.75">
      <c r="A4" s="40" t="s">
        <v>196</v>
      </c>
    </row>
    <row r="6" ht="12.75">
      <c r="A6" s="40" t="s">
        <v>197</v>
      </c>
    </row>
    <row r="8" ht="15">
      <c r="A8" s="41" t="s">
        <v>198</v>
      </c>
    </row>
    <row r="10" ht="12.75">
      <c r="A10" s="38" t="s">
        <v>199</v>
      </c>
    </row>
    <row r="12" ht="12.75">
      <c r="A12" s="38" t="s">
        <v>200</v>
      </c>
    </row>
    <row r="14" ht="12.75">
      <c r="A14" s="42" t="s">
        <v>201</v>
      </c>
    </row>
    <row r="16" ht="12.75">
      <c r="A16" s="43" t="s">
        <v>202</v>
      </c>
    </row>
    <row r="18" ht="12.75">
      <c r="A18" s="38" t="s">
        <v>203</v>
      </c>
    </row>
    <row r="20" ht="12.75">
      <c r="A20" s="43" t="s">
        <v>204</v>
      </c>
    </row>
    <row r="22" ht="12.75">
      <c r="A22" s="38" t="s">
        <v>205</v>
      </c>
    </row>
    <row r="24" ht="12.75">
      <c r="A24" s="43" t="s">
        <v>206</v>
      </c>
    </row>
    <row r="26" ht="12.75">
      <c r="A26" s="43" t="s">
        <v>207</v>
      </c>
    </row>
    <row r="28" ht="12.75">
      <c r="A28" s="38" t="s">
        <v>208</v>
      </c>
    </row>
    <row r="29" ht="12.75">
      <c r="A29" s="44"/>
    </row>
    <row r="30" ht="12.75">
      <c r="A30" s="45" t="s">
        <v>209</v>
      </c>
    </row>
    <row r="31" ht="12.75">
      <c r="A31" s="44"/>
    </row>
    <row r="32" ht="12.75">
      <c r="A32" s="45" t="s">
        <v>210</v>
      </c>
    </row>
    <row r="33" ht="12.75">
      <c r="A33" s="44"/>
    </row>
    <row r="34" ht="12.75">
      <c r="A34" s="45" t="s">
        <v>211</v>
      </c>
    </row>
    <row r="36" ht="12.75">
      <c r="A36" s="38" t="s">
        <v>212</v>
      </c>
    </row>
    <row r="38" ht="12.75">
      <c r="A38" s="38" t="s">
        <v>213</v>
      </c>
    </row>
    <row r="40" ht="12.75">
      <c r="A40" s="38" t="s">
        <v>214</v>
      </c>
    </row>
    <row r="42" ht="12.75">
      <c r="A42" s="38" t="s">
        <v>215</v>
      </c>
    </row>
    <row r="46" ht="12.75">
      <c r="A46" s="46" t="s">
        <v>216</v>
      </c>
    </row>
    <row r="48" ht="12.75">
      <c r="A48" s="46" t="s">
        <v>217</v>
      </c>
    </row>
    <row r="50" ht="12.75">
      <c r="A50" s="46" t="s">
        <v>218</v>
      </c>
    </row>
    <row r="52" ht="12.75">
      <c r="A52" s="46" t="s">
        <v>219</v>
      </c>
    </row>
    <row r="54" ht="12.75">
      <c r="A54" s="46" t="s">
        <v>220</v>
      </c>
    </row>
    <row r="56" ht="12.75">
      <c r="A56" s="47" t="s">
        <v>221</v>
      </c>
    </row>
    <row r="57" ht="12.75">
      <c r="A57" s="43"/>
    </row>
    <row r="59" ht="15">
      <c r="A59" s="41" t="s">
        <v>222</v>
      </c>
    </row>
    <row r="61" ht="12.75">
      <c r="A61" s="38" t="s">
        <v>223</v>
      </c>
    </row>
    <row r="63" ht="12.75">
      <c r="A63" s="38" t="s">
        <v>224</v>
      </c>
    </row>
    <row r="64" ht="18.75">
      <c r="A64" s="48"/>
    </row>
    <row r="65" ht="12.75">
      <c r="A65" s="38" t="s">
        <v>225</v>
      </c>
    </row>
    <row r="71" ht="14.25">
      <c r="A71" s="46" t="s">
        <v>226</v>
      </c>
    </row>
    <row r="73" ht="14.25">
      <c r="A73" s="46" t="s">
        <v>227</v>
      </c>
    </row>
    <row r="75" ht="12.75">
      <c r="A75" s="46" t="s">
        <v>228</v>
      </c>
    </row>
    <row r="77" ht="12.75">
      <c r="A77" s="38" t="s">
        <v>229</v>
      </c>
    </row>
    <row r="79" ht="12.75">
      <c r="A79" s="42" t="s">
        <v>230</v>
      </c>
    </row>
    <row r="81" ht="12.75">
      <c r="A81" s="38" t="s">
        <v>231</v>
      </c>
    </row>
    <row r="83" ht="12.75">
      <c r="A83" s="38" t="s">
        <v>203</v>
      </c>
    </row>
    <row r="85" ht="12.75">
      <c r="A85" s="43" t="s">
        <v>204</v>
      </c>
    </row>
    <row r="87" ht="12.75">
      <c r="A87" s="38" t="s">
        <v>232</v>
      </c>
    </row>
    <row r="89" ht="12.75">
      <c r="A89" s="43" t="s">
        <v>233</v>
      </c>
    </row>
    <row r="91" ht="12.75">
      <c r="A91" s="38" t="s">
        <v>234</v>
      </c>
    </row>
    <row r="93" ht="12.75">
      <c r="A93" s="46" t="s">
        <v>216</v>
      </c>
    </row>
    <row r="95" ht="12.75">
      <c r="A95" s="46" t="s">
        <v>235</v>
      </c>
    </row>
    <row r="97" ht="12.75">
      <c r="A97" s="47" t="s">
        <v>236</v>
      </c>
    </row>
    <row r="99" ht="12.75">
      <c r="A99" s="46" t="s">
        <v>237</v>
      </c>
    </row>
    <row r="101" ht="12.75">
      <c r="A101" s="43" t="s">
        <v>238</v>
      </c>
    </row>
    <row r="103" ht="12.75">
      <c r="A103" s="38" t="s">
        <v>239</v>
      </c>
    </row>
    <row r="104" ht="18.75">
      <c r="A104" s="48"/>
    </row>
    <row r="105" ht="12.75">
      <c r="A105" s="38" t="s">
        <v>240</v>
      </c>
    </row>
    <row r="111" ht="14.25">
      <c r="A111" s="46" t="s">
        <v>241</v>
      </c>
    </row>
    <row r="113" ht="12.75">
      <c r="A113" s="46" t="s">
        <v>242</v>
      </c>
    </row>
    <row r="115" ht="12.75">
      <c r="A115" s="46" t="s">
        <v>243</v>
      </c>
    </row>
    <row r="117" ht="12.75">
      <c r="A117" s="46" t="s">
        <v>216</v>
      </c>
    </row>
    <row r="119" ht="12.75">
      <c r="A119" s="46" t="s">
        <v>244</v>
      </c>
    </row>
    <row r="121" ht="12.75">
      <c r="A121" s="46" t="s">
        <v>245</v>
      </c>
    </row>
    <row r="123" ht="12.75">
      <c r="A123" s="47" t="s">
        <v>246</v>
      </c>
    </row>
    <row r="125" ht="12.75">
      <c r="A125" s="46" t="s">
        <v>247</v>
      </c>
    </row>
    <row r="127" ht="12.75">
      <c r="A127" s="46" t="s">
        <v>248</v>
      </c>
    </row>
    <row r="129" ht="12.75">
      <c r="A129" s="46" t="s">
        <v>249</v>
      </c>
    </row>
    <row r="131" ht="12.75">
      <c r="A131" s="46" t="s">
        <v>250</v>
      </c>
    </row>
    <row r="133" ht="12.75">
      <c r="A133" s="46" t="s">
        <v>251</v>
      </c>
    </row>
    <row r="135" ht="12.75">
      <c r="A135" s="46" t="s">
        <v>252</v>
      </c>
    </row>
    <row r="137" ht="12.75">
      <c r="A137" s="46" t="s">
        <v>253</v>
      </c>
    </row>
    <row r="139" ht="12.75">
      <c r="A139" s="49" t="s">
        <v>254</v>
      </c>
    </row>
    <row r="141" ht="12.75">
      <c r="A141" s="43" t="s">
        <v>255</v>
      </c>
    </row>
    <row r="143" ht="12.75">
      <c r="A143" s="50" t="s">
        <v>256</v>
      </c>
    </row>
    <row r="145" ht="12.75">
      <c r="A145" s="47" t="s">
        <v>257</v>
      </c>
    </row>
    <row r="147" ht="12.75">
      <c r="A147" s="47" t="s">
        <v>258</v>
      </c>
    </row>
    <row r="149" ht="12.75">
      <c r="A149" s="47" t="s">
        <v>259</v>
      </c>
    </row>
    <row r="151" ht="12.75">
      <c r="A151" s="43" t="s">
        <v>260</v>
      </c>
    </row>
    <row r="153" ht="12.75">
      <c r="A153" s="38" t="s">
        <v>261</v>
      </c>
    </row>
    <row r="155" ht="12.75">
      <c r="A155" s="38" t="s">
        <v>212</v>
      </c>
    </row>
    <row r="157" ht="12.75">
      <c r="A157" s="38" t="s">
        <v>262</v>
      </c>
    </row>
    <row r="159" ht="12.75">
      <c r="A159" s="38" t="s">
        <v>263</v>
      </c>
    </row>
    <row r="161" ht="12.75">
      <c r="A161" s="38" t="s">
        <v>264</v>
      </c>
    </row>
    <row r="163" ht="15">
      <c r="A163" s="51" t="s">
        <v>265</v>
      </c>
    </row>
    <row r="165" ht="12.75">
      <c r="A165" s="42" t="s">
        <v>266</v>
      </c>
    </row>
    <row r="167" ht="12.75">
      <c r="A167" s="43" t="s">
        <v>267</v>
      </c>
    </row>
    <row r="169" ht="12.75">
      <c r="A169" s="46" t="s">
        <v>216</v>
      </c>
    </row>
    <row r="171" ht="12.75">
      <c r="A171" s="46" t="s">
        <v>268</v>
      </c>
    </row>
    <row r="173" ht="12.75">
      <c r="A173" s="43" t="s">
        <v>269</v>
      </c>
    </row>
    <row r="175" ht="12.75">
      <c r="A175" s="46" t="s">
        <v>270</v>
      </c>
    </row>
    <row r="177" ht="12.75">
      <c r="A177" s="43" t="s">
        <v>271</v>
      </c>
    </row>
    <row r="179" ht="12.75">
      <c r="A179" s="46" t="s">
        <v>216</v>
      </c>
    </row>
    <row r="181" ht="12.75">
      <c r="A181" s="46" t="s">
        <v>272</v>
      </c>
    </row>
    <row r="183" ht="12.75">
      <c r="A183" s="46" t="s">
        <v>273</v>
      </c>
    </row>
    <row r="185" ht="12.75">
      <c r="A185" s="43" t="s">
        <v>274</v>
      </c>
    </row>
    <row r="187" ht="12.75">
      <c r="A187" s="46" t="s">
        <v>216</v>
      </c>
    </row>
    <row r="189" ht="12.75">
      <c r="A189" s="46" t="s">
        <v>275</v>
      </c>
    </row>
  </sheetData>
  <sheetProtection/>
  <hyperlinks>
    <hyperlink ref="A4" r:id="rId1" display="mailto:mail@rombcons.ru"/>
    <hyperlink ref="A6" r:id="rId2" display="http://www.rombcons.ru/Sem_Mat.htm"/>
    <hyperlink ref="A14" r:id="rId3" display="http://www.rombcons.ru/Docs/ABC_PRIM.zip"/>
    <hyperlink ref="A79" r:id="rId4" display="http://www.rombcons.ru/Docs/XYZ_PRIM.zip"/>
    <hyperlink ref="A165" r:id="rId5" display="http://www.rombcons.ru/Docs/ABC_XYZ_PRIM.zip"/>
  </hyperlinks>
  <printOptions/>
  <pageMargins left="0.7" right="0.7" top="0.75" bottom="0.75" header="0.3" footer="0.3"/>
  <pageSetup orientation="portrait" paperSize="9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Роман Бодряков</Manager>
  <Company>ROMB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АВС анализ</dc:title>
  <dc:subject>Материалы для семинара</dc:subject>
  <dc:creator>Роман Бодряков</dc:creator>
  <cp:keywords>АВС семинар пример</cp:keywords>
  <dc:description/>
  <cp:lastModifiedBy>Калашников Андрей Валерьевич</cp:lastModifiedBy>
  <dcterms:created xsi:type="dcterms:W3CDTF">2003-09-27T20:24:24Z</dcterms:created>
  <dcterms:modified xsi:type="dcterms:W3CDTF">2011-07-07T05:32:28Z</dcterms:modified>
  <cp:category>Пример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